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Users\Radek\00 Dokumenty práce\20 práce 2024\018_Všelibice WC\"/>
    </mc:Choice>
  </mc:AlternateContent>
  <bookViews>
    <workbookView xWindow="0" yWindow="0" windowWidth="0" windowHeight="0"/>
  </bookViews>
  <sheets>
    <sheet name="Rekapitulace stavby" sheetId="1" r:id="rId1"/>
    <sheet name="24_018_0100 - Stavební část" sheetId="2" r:id="rId2"/>
    <sheet name="24_018_0200 - ZTI" sheetId="3" r:id="rId3"/>
    <sheet name="24_018_0300 - UT" sheetId="4" r:id="rId4"/>
    <sheet name="24_018_0400 - Elektroinst..." sheetId="5" r:id="rId5"/>
    <sheet name="24_018_0500 - ostatní nák...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'24_018_0100 - Stavební část'!$C$94:$K$321</definedName>
    <definedName name="_xlnm.Print_Area" localSheetId="1">'24_018_0100 - Stavební část'!$C$4:$J$39,'24_018_0100 - Stavební část'!$C$82:$J$321</definedName>
    <definedName name="_xlnm.Print_Titles" localSheetId="1">'24_018_0100 - Stavební část'!$94:$94</definedName>
    <definedName name="_xlnm._FilterDatabase" localSheetId="2" hidden="1">'24_018_0200 - ZTI'!$C$84:$K$146</definedName>
    <definedName name="_xlnm.Print_Area" localSheetId="2">'24_018_0200 - ZTI'!$C$4:$J$39,'24_018_0200 - ZTI'!$C$72:$J$146</definedName>
    <definedName name="_xlnm.Print_Titles" localSheetId="2">'24_018_0200 - ZTI'!$84:$84</definedName>
    <definedName name="_xlnm._FilterDatabase" localSheetId="3" hidden="1">'24_018_0300 - UT'!$C$83:$K$123</definedName>
    <definedName name="_xlnm.Print_Area" localSheetId="3">'24_018_0300 - UT'!$C$4:$J$39,'24_018_0300 - UT'!$C$71:$J$123</definedName>
    <definedName name="_xlnm.Print_Titles" localSheetId="3">'24_018_0300 - UT'!$83:$83</definedName>
    <definedName name="_xlnm._FilterDatabase" localSheetId="4" hidden="1">'24_018_0400 - Elektroinst...'!$C$83:$K$120</definedName>
    <definedName name="_xlnm.Print_Area" localSheetId="4">'24_018_0400 - Elektroinst...'!$C$4:$J$39,'24_018_0400 - Elektroinst...'!$C$71:$J$120</definedName>
    <definedName name="_xlnm.Print_Titles" localSheetId="4">'24_018_0400 - Elektroinst...'!$83:$83</definedName>
    <definedName name="_xlnm._FilterDatabase" localSheetId="5" hidden="1">'24_018_0500 - ostatní nák...'!$C$79:$K$85</definedName>
    <definedName name="_xlnm.Print_Area" localSheetId="5">'24_018_0500 - ostatní nák...'!$C$4:$J$39,'24_018_0500 - ostatní nák...'!$C$67:$J$85</definedName>
    <definedName name="_xlnm.Print_Titles" localSheetId="5">'24_018_0500 - ostatní nák...'!$79:$79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5" r="P114"/>
  <c r="J37"/>
  <c r="J36"/>
  <c i="1" r="AY58"/>
  <c i="5" r="J35"/>
  <c i="1" r="AX58"/>
  <c i="5"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T85"/>
  <c r="R86"/>
  <c r="R85"/>
  <c r="P86"/>
  <c r="P85"/>
  <c r="J81"/>
  <c r="J80"/>
  <c r="F80"/>
  <c r="F78"/>
  <c r="E76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T119"/>
  <c r="R120"/>
  <c r="R119"/>
  <c r="P120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3" r="J37"/>
  <c r="J36"/>
  <c i="1" r="AY56"/>
  <c i="3" r="J35"/>
  <c i="1" r="AX56"/>
  <c i="3"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8"/>
  <c r="BH88"/>
  <c r="BG88"/>
  <c r="BF88"/>
  <c r="T88"/>
  <c r="R88"/>
  <c r="P88"/>
  <c r="J82"/>
  <c r="J81"/>
  <c r="F81"/>
  <c r="F79"/>
  <c r="E77"/>
  <c r="J55"/>
  <c r="J54"/>
  <c r="F54"/>
  <c r="J52"/>
  <c r="F52"/>
  <c r="E50"/>
  <c r="J18"/>
  <c r="E18"/>
  <c r="F82"/>
  <c r="J17"/>
  <c r="J12"/>
  <c r="J79"/>
  <c r="E7"/>
  <c r="E75"/>
  <c i="2" r="J37"/>
  <c r="J36"/>
  <c i="1" r="AY55"/>
  <c i="2" r="J35"/>
  <c i="1" r="AX55"/>
  <c i="2"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T189"/>
  <c r="R190"/>
  <c r="R189"/>
  <c r="P190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19"/>
  <c r="BH119"/>
  <c r="BG119"/>
  <c r="BF119"/>
  <c r="T119"/>
  <c r="R119"/>
  <c r="P119"/>
  <c r="BI117"/>
  <c r="BH117"/>
  <c r="BG117"/>
  <c r="BF117"/>
  <c r="T117"/>
  <c r="R117"/>
  <c r="P117"/>
  <c r="BI112"/>
  <c r="BH112"/>
  <c r="BG112"/>
  <c r="BF112"/>
  <c r="T112"/>
  <c r="R112"/>
  <c r="P112"/>
  <c r="BI110"/>
  <c r="BH110"/>
  <c r="BG110"/>
  <c r="BF110"/>
  <c r="T110"/>
  <c r="R110"/>
  <c r="P110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55"/>
  <c r="J17"/>
  <c r="J12"/>
  <c r="J52"/>
  <c r="E7"/>
  <c r="E48"/>
  <c i="1" r="L50"/>
  <c r="AM50"/>
  <c r="AM49"/>
  <c r="L49"/>
  <c r="AM47"/>
  <c r="L47"/>
  <c r="L45"/>
  <c r="L44"/>
  <c i="5" r="J112"/>
  <c r="BK110"/>
  <c r="BK107"/>
  <c r="BK99"/>
  <c i="4" r="BK112"/>
  <c r="BK91"/>
  <c i="3" r="J132"/>
  <c r="BK128"/>
  <c r="BK124"/>
  <c r="BK118"/>
  <c r="BK104"/>
  <c r="BK99"/>
  <c i="2" r="BK321"/>
  <c r="BK319"/>
  <c r="J317"/>
  <c r="J299"/>
  <c r="BK275"/>
  <c r="J255"/>
  <c r="BK252"/>
  <c r="BK242"/>
  <c r="BK225"/>
  <c r="J216"/>
  <c r="BK204"/>
  <c r="J202"/>
  <c r="J190"/>
  <c r="J177"/>
  <c r="BK173"/>
  <c r="BK160"/>
  <c r="J117"/>
  <c r="J98"/>
  <c r="J315"/>
  <c r="J306"/>
  <c r="BK302"/>
  <c r="BK299"/>
  <c r="J297"/>
  <c r="J294"/>
  <c r="J290"/>
  <c r="BK284"/>
  <c r="BK273"/>
  <c r="J268"/>
  <c r="J256"/>
  <c r="J247"/>
  <c r="BK239"/>
  <c r="J231"/>
  <c r="J227"/>
  <c r="J223"/>
  <c r="BK219"/>
  <c r="J217"/>
  <c r="J214"/>
  <c r="BK213"/>
  <c r="J212"/>
  <c r="BK211"/>
  <c r="J209"/>
  <c r="BK207"/>
  <c r="BK202"/>
  <c r="J198"/>
  <c r="BK195"/>
  <c r="BK190"/>
  <c r="BK181"/>
  <c r="BK177"/>
  <c r="J171"/>
  <c r="BK169"/>
  <c r="BK167"/>
  <c r="J163"/>
  <c r="J157"/>
  <c r="J155"/>
  <c r="J151"/>
  <c r="J145"/>
  <c r="BK144"/>
  <c r="J138"/>
  <c r="BK134"/>
  <c r="J127"/>
  <c r="J125"/>
  <c r="J119"/>
  <c r="J105"/>
  <c r="BK102"/>
  <c r="BK99"/>
  <c i="6" r="J83"/>
  <c r="BK82"/>
  <c i="5" r="J108"/>
  <c r="BK106"/>
  <c r="J102"/>
  <c r="J96"/>
  <c r="J89"/>
  <c i="4" r="BK120"/>
  <c r="J117"/>
  <c r="J115"/>
  <c r="J110"/>
  <c r="J88"/>
  <c i="3" r="BK140"/>
  <c r="BK138"/>
  <c r="BK129"/>
  <c r="BK122"/>
  <c r="J117"/>
  <c r="J113"/>
  <c r="J111"/>
  <c r="J102"/>
  <c r="J95"/>
  <c r="BK89"/>
  <c i="2" r="BK317"/>
  <c r="BK315"/>
  <c r="BK312"/>
  <c i="6" r="BK83"/>
  <c i="5" r="J117"/>
  <c r="J116"/>
  <c r="BK115"/>
  <c r="BK112"/>
  <c r="BK109"/>
  <c r="BK108"/>
  <c r="J106"/>
  <c r="J105"/>
  <c r="J100"/>
  <c r="BK98"/>
  <c r="BK97"/>
  <c r="J95"/>
  <c r="BK94"/>
  <c r="BK90"/>
  <c i="4" r="BK123"/>
  <c r="J118"/>
  <c r="BK110"/>
  <c r="BK102"/>
  <c r="BK86"/>
  <c i="3" r="BK141"/>
  <c r="BK135"/>
  <c r="J122"/>
  <c r="J118"/>
  <c r="BK111"/>
  <c r="J104"/>
  <c r="J98"/>
  <c r="J89"/>
  <c r="BK88"/>
  <c i="2" r="J310"/>
  <c r="BK292"/>
  <c r="BK280"/>
  <c r="BK278"/>
  <c r="BK267"/>
  <c r="J262"/>
  <c r="BK256"/>
  <c r="J236"/>
  <c r="BK231"/>
  <c r="J228"/>
  <c r="J226"/>
  <c r="BK216"/>
  <c r="BK209"/>
  <c r="J207"/>
  <c r="BK200"/>
  <c r="BK198"/>
  <c r="J197"/>
  <c r="J194"/>
  <c r="BK193"/>
  <c r="BK184"/>
  <c r="J144"/>
  <c r="J141"/>
  <c r="BK123"/>
  <c i="6" r="J82"/>
  <c i="5" r="J119"/>
  <c r="J118"/>
  <c r="BK111"/>
  <c r="J109"/>
  <c r="BK104"/>
  <c r="J99"/>
  <c r="J98"/>
  <c r="BK96"/>
  <c r="J93"/>
  <c r="J92"/>
  <c r="BK89"/>
  <c r="BK88"/>
  <c r="BK86"/>
  <c i="4" r="J122"/>
  <c r="BK117"/>
  <c r="J106"/>
  <c r="BK94"/>
  <c r="BK88"/>
  <c i="3" r="BK144"/>
  <c r="J140"/>
  <c r="J138"/>
  <c r="J124"/>
  <c r="BK121"/>
  <c r="BK119"/>
  <c r="BK115"/>
  <c r="J109"/>
  <c r="J106"/>
  <c r="J99"/>
  <c r="J92"/>
  <c i="2" r="J295"/>
  <c r="BK294"/>
  <c r="J278"/>
  <c r="BK274"/>
  <c r="BK268"/>
  <c r="J245"/>
  <c r="J242"/>
  <c r="J229"/>
  <c i="6" r="BK85"/>
  <c r="J85"/>
  <c i="5" r="J115"/>
  <c r="J113"/>
  <c r="BK105"/>
  <c r="BK102"/>
  <c r="BK95"/>
  <c i="4" r="BK98"/>
  <c i="3" r="J128"/>
  <c r="J125"/>
  <c r="BK109"/>
  <c r="BK98"/>
  <c r="BK95"/>
  <c i="2" r="J313"/>
  <c r="J312"/>
  <c r="J311"/>
  <c r="BK310"/>
  <c r="BK301"/>
  <c r="J288"/>
  <c r="J286"/>
  <c r="J285"/>
  <c r="J275"/>
  <c r="J274"/>
  <c r="J273"/>
  <c r="J269"/>
  <c r="BK262"/>
  <c r="BK261"/>
  <c r="J260"/>
  <c r="BK255"/>
  <c r="BK254"/>
  <c r="BK247"/>
  <c r="BK234"/>
  <c r="BK229"/>
  <c r="BK228"/>
  <c r="BK227"/>
  <c r="BK226"/>
  <c r="BK224"/>
  <c r="J221"/>
  <c r="J213"/>
  <c r="J211"/>
  <c r="J205"/>
  <c r="BK197"/>
  <c r="BK194"/>
  <c r="BK185"/>
  <c r="J184"/>
  <c r="J181"/>
  <c r="BK171"/>
  <c r="J167"/>
  <c r="J160"/>
  <c r="BK153"/>
  <c r="BK151"/>
  <c r="J149"/>
  <c r="BK145"/>
  <c r="J142"/>
  <c r="BK138"/>
  <c r="J134"/>
  <c r="J130"/>
  <c r="BK112"/>
  <c r="J102"/>
  <c r="BK98"/>
  <c i="1" r="AS54"/>
  <c i="6" r="BK84"/>
  <c r="J84"/>
  <c i="5" r="J111"/>
  <c r="J110"/>
  <c r="J94"/>
  <c r="BK92"/>
  <c r="J90"/>
  <c i="4" r="J120"/>
  <c r="BK118"/>
  <c r="BK115"/>
  <c r="BK106"/>
  <c r="J102"/>
  <c r="J94"/>
  <c r="J91"/>
  <c i="3" r="J144"/>
  <c r="J143"/>
  <c r="J141"/>
  <c r="BK132"/>
  <c r="J129"/>
  <c r="BK125"/>
  <c r="J121"/>
  <c r="J115"/>
  <c r="BK113"/>
  <c r="J107"/>
  <c r="BK106"/>
  <c r="BK102"/>
  <c i="2" r="J321"/>
  <c r="J319"/>
  <c r="BK313"/>
  <c r="BK311"/>
  <c r="BK306"/>
  <c r="BK304"/>
  <c r="J302"/>
  <c r="J301"/>
  <c r="BK295"/>
  <c r="BK288"/>
  <c r="BK286"/>
  <c r="BK285"/>
  <c r="J282"/>
  <c r="J280"/>
  <c r="J267"/>
  <c r="J261"/>
  <c r="J252"/>
  <c r="J234"/>
  <c r="J225"/>
  <c r="BK223"/>
  <c r="J222"/>
  <c r="BK221"/>
  <c r="BK217"/>
  <c r="BK214"/>
  <c r="J200"/>
  <c r="J196"/>
  <c r="BK188"/>
  <c r="BK186"/>
  <c r="J185"/>
  <c r="J165"/>
  <c r="BK155"/>
  <c r="BK142"/>
  <c r="J132"/>
  <c r="J123"/>
  <c r="BK119"/>
  <c r="BK117"/>
  <c r="J110"/>
  <c r="BK105"/>
  <c r="BK100"/>
  <c r="J99"/>
  <c i="5" r="BK119"/>
  <c r="BK118"/>
  <c r="BK117"/>
  <c r="BK116"/>
  <c r="BK113"/>
  <c r="J107"/>
  <c r="J104"/>
  <c r="BK100"/>
  <c r="J97"/>
  <c r="BK93"/>
  <c r="J88"/>
  <c r="J86"/>
  <c i="4" r="J123"/>
  <c r="BK122"/>
  <c r="J112"/>
  <c r="J98"/>
  <c r="J86"/>
  <c i="3" r="BK143"/>
  <c r="J135"/>
  <c r="J119"/>
  <c r="BK117"/>
  <c r="BK107"/>
  <c r="BK92"/>
  <c r="J88"/>
  <c i="2" r="J304"/>
  <c r="BK297"/>
  <c r="J292"/>
  <c r="BK290"/>
  <c r="J284"/>
  <c r="BK282"/>
  <c r="BK269"/>
  <c r="BK260"/>
  <c r="J254"/>
  <c r="BK245"/>
  <c r="J239"/>
  <c r="BK236"/>
  <c r="J224"/>
  <c r="BK222"/>
  <c r="J219"/>
  <c r="BK212"/>
  <c r="BK205"/>
  <c r="J204"/>
  <c r="BK196"/>
  <c r="J195"/>
  <c r="J193"/>
  <c r="J188"/>
  <c r="J186"/>
  <c r="J173"/>
  <c r="J169"/>
  <c r="BK165"/>
  <c r="BK163"/>
  <c r="BK157"/>
  <c r="J153"/>
  <c r="BK149"/>
  <c r="BK141"/>
  <c r="BK132"/>
  <c r="BK130"/>
  <c r="BK127"/>
  <c r="BK125"/>
  <c r="J112"/>
  <c r="BK110"/>
  <c r="J100"/>
  <c l="1" r="BK140"/>
  <c r="J140"/>
  <c r="J63"/>
  <c r="P192"/>
  <c r="R210"/>
  <c r="T220"/>
  <c r="R246"/>
  <c r="P305"/>
  <c r="P316"/>
  <c i="3" r="BK87"/>
  <c r="BK123"/>
  <c r="J123"/>
  <c r="J63"/>
  <c r="BK142"/>
  <c r="J142"/>
  <c r="J65"/>
  <c i="4" r="BK85"/>
  <c r="P97"/>
  <c i="5" r="P103"/>
  <c r="R114"/>
  <c i="6" r="P81"/>
  <c r="P80"/>
  <c i="1" r="AU59"/>
  <c i="2" r="T97"/>
  <c r="R140"/>
  <c r="R199"/>
  <c r="BK246"/>
  <c r="J246"/>
  <c r="J72"/>
  <c r="BK287"/>
  <c r="J287"/>
  <c r="J73"/>
  <c r="R305"/>
  <c i="3" r="T105"/>
  <c r="R142"/>
  <c i="4" r="T97"/>
  <c r="BK121"/>
  <c r="J121"/>
  <c r="J64"/>
  <c i="5" r="T103"/>
  <c i="6" r="BK81"/>
  <c r="BK80"/>
  <c r="J80"/>
  <c r="J59"/>
  <c i="2" r="R104"/>
  <c r="P183"/>
  <c r="BK199"/>
  <c r="J199"/>
  <c r="J68"/>
  <c r="BK220"/>
  <c r="J220"/>
  <c r="J70"/>
  <c r="P230"/>
  <c r="T287"/>
  <c i="3" r="R105"/>
  <c r="P139"/>
  <c i="4" r="R97"/>
  <c i="5" r="R103"/>
  <c r="BK114"/>
  <c r="J114"/>
  <c r="J64"/>
  <c i="2" r="P97"/>
  <c r="T140"/>
  <c r="P199"/>
  <c r="P210"/>
  <c r="P220"/>
  <c r="T230"/>
  <c r="P287"/>
  <c r="T305"/>
  <c i="3" r="BK105"/>
  <c r="J105"/>
  <c r="J62"/>
  <c r="T123"/>
  <c r="T142"/>
  <c i="4" r="P85"/>
  <c r="BK114"/>
  <c r="J114"/>
  <c r="J62"/>
  <c r="R121"/>
  <c i="5" r="BK103"/>
  <c r="J103"/>
  <c r="J63"/>
  <c r="T114"/>
  <c i="6" r="R81"/>
  <c r="R80"/>
  <c i="2" r="BK104"/>
  <c r="J104"/>
  <c r="J62"/>
  <c r="T104"/>
  <c r="R183"/>
  <c r="R192"/>
  <c r="T210"/>
  <c r="R220"/>
  <c r="P246"/>
  <c r="BK305"/>
  <c r="J305"/>
  <c r="J74"/>
  <c r="BK316"/>
  <c r="J316"/>
  <c r="J75"/>
  <c i="3" r="P87"/>
  <c r="R123"/>
  <c r="R139"/>
  <c i="4" r="BK97"/>
  <c r="J97"/>
  <c r="J61"/>
  <c r="T114"/>
  <c i="2" r="R97"/>
  <c r="R96"/>
  <c r="P140"/>
  <c r="T183"/>
  <c r="BK192"/>
  <c r="J192"/>
  <c r="J67"/>
  <c r="T199"/>
  <c r="BK230"/>
  <c r="J230"/>
  <c r="J71"/>
  <c r="R230"/>
  <c r="R287"/>
  <c r="T316"/>
  <c i="3" r="R87"/>
  <c r="R86"/>
  <c r="R85"/>
  <c r="P105"/>
  <c r="BK139"/>
  <c r="J139"/>
  <c r="J64"/>
  <c r="T139"/>
  <c i="4" r="R85"/>
  <c r="R114"/>
  <c r="P121"/>
  <c i="2" r="BK97"/>
  <c r="P104"/>
  <c r="BK183"/>
  <c r="J183"/>
  <c r="J64"/>
  <c r="T192"/>
  <c r="BK210"/>
  <c r="J210"/>
  <c r="J69"/>
  <c r="T246"/>
  <c r="R316"/>
  <c i="3" r="T87"/>
  <c r="T86"/>
  <c r="T85"/>
  <c r="P123"/>
  <c r="P142"/>
  <c i="4" r="T85"/>
  <c r="P114"/>
  <c r="T121"/>
  <c i="5" r="BK87"/>
  <c r="J87"/>
  <c r="J61"/>
  <c r="P87"/>
  <c r="P84"/>
  <c i="1" r="AU58"/>
  <c i="5" r="R87"/>
  <c r="R84"/>
  <c r="T87"/>
  <c r="T84"/>
  <c r="BK91"/>
  <c r="J91"/>
  <c r="J62"/>
  <c r="P91"/>
  <c r="R91"/>
  <c r="T91"/>
  <c i="6" r="T81"/>
  <c r="T80"/>
  <c i="2" r="E85"/>
  <c r="BE99"/>
  <c r="BE105"/>
  <c r="BE119"/>
  <c r="BE138"/>
  <c r="BE145"/>
  <c r="BE151"/>
  <c r="BE167"/>
  <c r="BE181"/>
  <c r="BE190"/>
  <c r="BE195"/>
  <c r="BE202"/>
  <c r="BE204"/>
  <c r="BE209"/>
  <c r="BE217"/>
  <c r="BE221"/>
  <c r="BE223"/>
  <c r="BE242"/>
  <c r="BE268"/>
  <c r="BE273"/>
  <c r="BE274"/>
  <c r="BE275"/>
  <c r="BE278"/>
  <c r="BE280"/>
  <c r="BE285"/>
  <c r="BE286"/>
  <c r="BE295"/>
  <c r="BE306"/>
  <c r="BE310"/>
  <c i="3" r="BE98"/>
  <c r="BE111"/>
  <c r="BE138"/>
  <c r="BE140"/>
  <c i="4" r="J78"/>
  <c r="BE91"/>
  <c r="BE110"/>
  <c r="BK119"/>
  <c r="J119"/>
  <c r="J63"/>
  <c i="5" r="BE98"/>
  <c r="BE102"/>
  <c r="BE111"/>
  <c r="BE112"/>
  <c r="BE117"/>
  <c r="BE118"/>
  <c r="BE119"/>
  <c i="2" r="J89"/>
  <c r="BE112"/>
  <c r="BE141"/>
  <c r="BE149"/>
  <c r="BE153"/>
  <c r="BE184"/>
  <c r="BE197"/>
  <c r="BE198"/>
  <c r="BE224"/>
  <c r="BE297"/>
  <c r="BE299"/>
  <c i="3" r="E48"/>
  <c r="BE99"/>
  <c r="BE118"/>
  <c r="BE119"/>
  <c r="BE122"/>
  <c r="BE124"/>
  <c r="BE144"/>
  <c i="4" r="E48"/>
  <c r="BE88"/>
  <c r="BE98"/>
  <c i="5" r="BE115"/>
  <c i="6" r="BE83"/>
  <c i="2" r="F92"/>
  <c r="BE100"/>
  <c r="BE110"/>
  <c r="BE130"/>
  <c r="BE132"/>
  <c r="BE144"/>
  <c r="BE165"/>
  <c r="BE177"/>
  <c r="BE193"/>
  <c r="BE196"/>
  <c r="BE207"/>
  <c r="BE212"/>
  <c r="BE214"/>
  <c r="BE225"/>
  <c r="BE231"/>
  <c r="BE252"/>
  <c r="BE256"/>
  <c r="BE267"/>
  <c r="BE290"/>
  <c r="BE304"/>
  <c i="3" r="BE89"/>
  <c r="BE107"/>
  <c r="BE129"/>
  <c i="4" r="BE122"/>
  <c i="5" r="F81"/>
  <c r="BE89"/>
  <c r="BE92"/>
  <c r="BE96"/>
  <c r="BE110"/>
  <c i="2" r="BE236"/>
  <c r="BE239"/>
  <c r="BE282"/>
  <c r="BE284"/>
  <c r="BE302"/>
  <c r="BK189"/>
  <c r="J189"/>
  <c r="J65"/>
  <c i="3" r="BE95"/>
  <c r="BE113"/>
  <c r="BE141"/>
  <c r="BE143"/>
  <c i="4" r="F81"/>
  <c r="BE86"/>
  <c r="BE115"/>
  <c r="BE118"/>
  <c r="BE120"/>
  <c i="5" r="J78"/>
  <c r="BE90"/>
  <c r="BE93"/>
  <c r="BE95"/>
  <c r="BE97"/>
  <c r="BE108"/>
  <c r="BE113"/>
  <c i="6" r="E48"/>
  <c r="J52"/>
  <c r="F55"/>
  <c r="BE85"/>
  <c i="2" r="BE102"/>
  <c r="BE125"/>
  <c r="BE160"/>
  <c r="BE211"/>
  <c r="BE213"/>
  <c r="BE255"/>
  <c r="BE260"/>
  <c r="BE315"/>
  <c r="BE317"/>
  <c i="3" r="BE104"/>
  <c r="BE109"/>
  <c r="BE132"/>
  <c i="4" r="BE117"/>
  <c i="5" r="BE106"/>
  <c r="BE107"/>
  <c r="BE116"/>
  <c i="6" r="BE82"/>
  <c r="BE84"/>
  <c i="2" r="BE311"/>
  <c r="BE313"/>
  <c i="3" r="F55"/>
  <c r="BE88"/>
  <c r="BE92"/>
  <c r="BE121"/>
  <c r="BE125"/>
  <c r="BE128"/>
  <c r="BE135"/>
  <c i="4" r="BE112"/>
  <c i="5" r="E74"/>
  <c r="BE88"/>
  <c r="BE99"/>
  <c r="BE100"/>
  <c r="BE104"/>
  <c r="BE105"/>
  <c i="2" r="BE98"/>
  <c r="BE117"/>
  <c r="BE127"/>
  <c r="BE134"/>
  <c r="BE142"/>
  <c r="BE173"/>
  <c r="BE194"/>
  <c r="BE200"/>
  <c r="BE205"/>
  <c r="BE216"/>
  <c r="BE222"/>
  <c r="BE228"/>
  <c r="BE229"/>
  <c r="BE245"/>
  <c r="BE254"/>
  <c r="BE288"/>
  <c r="BE292"/>
  <c r="BE123"/>
  <c r="BE155"/>
  <c r="BE157"/>
  <c r="BE163"/>
  <c r="BE169"/>
  <c r="BE171"/>
  <c r="BE185"/>
  <c r="BE186"/>
  <c r="BE188"/>
  <c r="BE219"/>
  <c r="BE226"/>
  <c r="BE227"/>
  <c r="BE234"/>
  <c r="BE247"/>
  <c r="BE261"/>
  <c r="BE262"/>
  <c r="BE269"/>
  <c r="BE294"/>
  <c r="BE301"/>
  <c r="BE312"/>
  <c r="BE319"/>
  <c r="BE321"/>
  <c i="3" r="BE102"/>
  <c r="BE106"/>
  <c r="BE115"/>
  <c r="BE117"/>
  <c i="4" r="BE94"/>
  <c r="BE102"/>
  <c r="BE106"/>
  <c r="BE123"/>
  <c i="5" r="BE86"/>
  <c r="BE94"/>
  <c r="BE109"/>
  <c r="BK85"/>
  <c r="J85"/>
  <c r="J60"/>
  <c r="F34"/>
  <c i="1" r="BA58"/>
  <c i="5" r="J34"/>
  <c i="1" r="AW58"/>
  <c i="2" r="F35"/>
  <c i="1" r="BB55"/>
  <c i="6" r="F34"/>
  <c i="1" r="BA59"/>
  <c i="6" r="F36"/>
  <c i="1" r="BC59"/>
  <c i="3" r="F35"/>
  <c i="1" r="BB56"/>
  <c i="6" r="F35"/>
  <c i="1" r="BB59"/>
  <c i="4" r="J34"/>
  <c i="1" r="AW57"/>
  <c i="2" r="J34"/>
  <c i="1" r="AW55"/>
  <c i="3" r="F37"/>
  <c i="1" r="BD56"/>
  <c i="3" r="F34"/>
  <c i="1" r="BA56"/>
  <c i="2" r="F37"/>
  <c i="1" r="BD55"/>
  <c i="6" r="J34"/>
  <c i="1" r="AW59"/>
  <c i="4" r="F36"/>
  <c i="1" r="BC57"/>
  <c i="5" r="F36"/>
  <c i="1" r="BC58"/>
  <c i="3" r="J34"/>
  <c i="1" r="AW56"/>
  <c i="4" r="F34"/>
  <c i="1" r="BA57"/>
  <c i="5" r="F35"/>
  <c i="1" r="BB58"/>
  <c i="5" r="F37"/>
  <c i="1" r="BD58"/>
  <c i="3" r="F36"/>
  <c i="1" r="BC56"/>
  <c i="6" r="F37"/>
  <c i="1" r="BD59"/>
  <c i="4" r="F37"/>
  <c i="1" r="BD57"/>
  <c i="2" r="F34"/>
  <c i="1" r="BA55"/>
  <c i="2" r="F36"/>
  <c i="1" r="BC55"/>
  <c i="4" r="F35"/>
  <c i="1" r="BB57"/>
  <c i="4" l="1" r="BK84"/>
  <c r="J84"/>
  <c r="T84"/>
  <c i="2" r="T191"/>
  <c i="3" r="P86"/>
  <c r="P85"/>
  <c i="1" r="AU56"/>
  <c i="4" r="R84"/>
  <c r="P84"/>
  <c i="1" r="AU57"/>
  <c i="2" r="T96"/>
  <c r="T95"/>
  <c i="3" r="BK86"/>
  <c r="BK85"/>
  <c r="J85"/>
  <c i="2" r="P191"/>
  <c r="BK96"/>
  <c r="R191"/>
  <c r="R95"/>
  <c r="P96"/>
  <c r="P95"/>
  <c i="1" r="AU55"/>
  <c i="2" r="J97"/>
  <c r="J61"/>
  <c r="BK191"/>
  <c r="J191"/>
  <c r="J66"/>
  <c i="3" r="J87"/>
  <c r="J61"/>
  <c i="4" r="J85"/>
  <c r="J60"/>
  <c i="6" r="J81"/>
  <c r="J60"/>
  <c i="5" r="BK84"/>
  <c r="J84"/>
  <c r="J59"/>
  <c i="4" r="J30"/>
  <c i="1" r="AG57"/>
  <c r="BC54"/>
  <c r="AY54"/>
  <c i="6" r="J33"/>
  <c i="1" r="AV59"/>
  <c r="AT59"/>
  <c i="4" r="J33"/>
  <c i="1" r="AV57"/>
  <c r="AT57"/>
  <c i="3" r="J30"/>
  <c i="1" r="AG56"/>
  <c i="6" r="J30"/>
  <c i="1" r="AG59"/>
  <c r="AN59"/>
  <c r="BD54"/>
  <c r="W33"/>
  <c i="6" r="F33"/>
  <c i="1" r="AZ59"/>
  <c r="BA54"/>
  <c r="W30"/>
  <c i="2" r="F33"/>
  <c i="1" r="AZ55"/>
  <c i="3" r="J33"/>
  <c i="1" r="AV56"/>
  <c r="AT56"/>
  <c i="5" r="J33"/>
  <c i="1" r="AV58"/>
  <c r="AT58"/>
  <c i="4" r="F33"/>
  <c i="1" r="AZ57"/>
  <c i="5" r="F33"/>
  <c i="1" r="AZ58"/>
  <c i="2" r="J33"/>
  <c i="1" r="AV55"/>
  <c r="AT55"/>
  <c i="3" r="F33"/>
  <c i="1" r="AZ56"/>
  <c r="BB54"/>
  <c r="AX54"/>
  <c i="2" l="1" r="BK95"/>
  <c r="J95"/>
  <c r="J59"/>
  <c i="3" r="J39"/>
  <c i="6" r="J39"/>
  <c i="4" r="J39"/>
  <c i="2" r="J96"/>
  <c r="J60"/>
  <c i="3" r="J86"/>
  <c r="J60"/>
  <c r="J59"/>
  <c i="4" r="J59"/>
  <c i="1" r="AN57"/>
  <c r="AN56"/>
  <c r="AZ54"/>
  <c r="AV54"/>
  <c r="AK29"/>
  <c r="AW54"/>
  <c r="AK30"/>
  <c r="AU54"/>
  <c r="W32"/>
  <c r="W31"/>
  <c i="5" r="J30"/>
  <c i="1" r="AG58"/>
  <c r="AN58"/>
  <c i="5" l="1" r="J39"/>
  <c i="1" r="W29"/>
  <c r="AT54"/>
  <c i="2" r="J30"/>
  <c i="1" r="AG55"/>
  <c r="AN55"/>
  <c i="2" l="1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<sst xmlns="http://schemas.openxmlformats.org/spreadsheetml/2006/main">
  <si>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</si>
  <si>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</si>
  <si>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</si>
  <si>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</si>
  <si>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</si>
  <si>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{c25d3306-3b6a-403f-ad50-5436b47da622}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</si>
  <si>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</si>
  <si>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</si>
  <si>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</si>
  <si>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</si>
  <si>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</si>
  <si>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</si>
  <si>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</si>
  <si>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</si>
  <si>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24_018_0000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</si>
  <si>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</si>
  <si>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</si>
  <si>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zázemí sálu Všelibice</t>
  </si>
  <si>
    <t>KSO:</t>
  </si>
  <si>
    <t/>
  </si>
  <si>
    <t>CC-CZ:</t>
  </si>
  <si>
    <t>Místo:</t>
  </si>
  <si>
    <t>č. p. 65, Všelibice</t>
  </si>
  <si>
    <t>Datum:</t>
  </si>
  <si>
    <t>7. 2. 2024</t>
  </si>
  <si>
    <t>Zadavatel:</t>
  </si>
  <si>
    <t>IČ:</t>
  </si>
  <si>
    <t>Obec všelibice</t>
  </si>
  <si>
    <t>DIČ:</t>
  </si>
  <si>
    <t>Uchazeč:</t>
  </si>
  <si>
    <t>Vyplň údaj</t>
  </si>
  <si>
    <t>Projektant:</t>
  </si>
  <si>
    <t>Ing. R.Hladký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</si>
  <si>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</si>
  <si>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</si>
  <si>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</si>
  <si>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</si>
  <si>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</si>
  <si>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</si>
  <si>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</si>
  <si>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</si>
  <si>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</si>
  <si>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</si>
  <si>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</si>
  <si>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</si>
  <si>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</si>
  <si>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</si>
  <si>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</si>
  <si>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</si>
  <si>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</si>
  <si>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</si>
  <si>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</si>
  <si>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</si>
  <si>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</si>
  <si>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</si>
  <si>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</si>
  <si>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</si>
  <si>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</si>
  <si>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</si>
  <si>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</si>
  <si>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</si>
  <si>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</si>
  <si>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</si>
  <si>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</si>
  <si>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</si>
  <si>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</si>
  <si>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</si>
  <si>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</si>
  <si>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</si>
  <si>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</si>
  <si>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</si>
  <si>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</si>
  <si>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</si>
  <si>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</si>
  <si>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</si>
  <si>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</si>
  <si>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24_018_0100</t>
  </si>
  <si>
    <t>Stavební část</t>
  </si>
  <si>
    <t>STA</t>
  </si>
  <si>
    <t>1</t>
  </si>
  <si>
    <t>{fd792a15-ca0f-4c27-bd1b-fd13cc50628c}</t>
  </si>
  <si>
    <t>2</t>
  </si>
  <si>
    <t>24_018_0200</t>
  </si>
  <si>
    <t>ZTI</t>
  </si>
  <si>
    <t>{ad9bd1b7-67f3-4b15-96a9-076c2f8fe137}</t>
  </si>
  <si>
    <t>24_018_0300</t>
  </si>
  <si>
    <t>UT</t>
  </si>
  <si>
    <t>{dc610f76-ef45-4625-adee-915b51dac72e}</t>
  </si>
  <si>
    <t>24_018_0400</t>
  </si>
  <si>
    <t>Elektroinstalace</t>
  </si>
  <si>
    <t>{15ebb1ac-c401-4e55-8205-7f7f7c2b6396}</t>
  </si>
  <si>
    <t>24_018_0500</t>
  </si>
  <si>
    <t>ostatní náklady</t>
  </si>
  <si>
    <t>{b0ede2ab-ddb8-4d18-9518-663961f4fbaf}</t>
  </si>
  <si>
    <t>KRYCÍ LIST SOUPISU PRACÍ</t>
  </si>
  <si>
    <t>Objekt:</t>
  </si>
  <si>
    <t>24_018_0100 -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</si>
  <si>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</si>
  <si>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</si>
  <si>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</si>
  <si>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</si>
  <si>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</si>
  <si>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</si>
  <si>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</si>
  <si>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</si>
  <si>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</si>
  <si>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</si>
  <si>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</si>
  <si>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</si>
  <si>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</si>
  <si>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</si>
  <si>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</si>
  <si>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</si>
  <si>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</si>
  <si>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</si>
  <si>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</si>
  <si>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773 - Podlahy z litého teraca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</si>
  <si>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</si>
  <si>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</si>
  <si>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</si>
  <si>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</si>
  <si>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</si>
  <si>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</si>
  <si>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</si>
  <si>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</si>
  <si>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</si>
  <si>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</si>
  <si>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</si>
  <si>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</si>
  <si>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</si>
  <si>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</si>
  <si>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</si>
  <si>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</si>
  <si>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</si>
  <si>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</si>
  <si>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</si>
  <si>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317142420</t>
  </si>
  <si>
    <t>Překlady nenosné z pórobetonu osazené do tenkého maltového lože, výšky do 250 mm, šířky překladu 100 mm, délky překladu do 1000 mm</t>
  </si>
  <si>
    <t>kus</t>
  </si>
  <si>
    <t>4</t>
  </si>
  <si>
    <t>24712435</t>
  </si>
  <si>
    <t>317142422</t>
  </si>
  <si>
    <t>Překlady nenosné z pórobetonu osazené do tenkého maltového lože, výšky do 250 mm, šířky překladu 100 mm, délky překladu přes 1000 do 1250 mm</t>
  </si>
  <si>
    <t>-1590990170</t>
  </si>
  <si>
    <t>342272225</t>
  </si>
  <si>
    <t>Příčky z pórobetonových tvárnic hladkých na tenké maltové lože objemová hmotnost do 500 kg/m3, tloušťka příčky 100 mm</t>
  </si>
  <si>
    <t>m2</t>
  </si>
  <si>
    <t>-745317456</t>
  </si>
  <si>
    <t>VV</t>
  </si>
  <si>
    <t>2,75*(2,85+2,85+0,1+1,665)+2,1*0,82+0,65*2,75-0,7*2-0,9*2</t>
  </si>
  <si>
    <t>346272236</t>
  </si>
  <si>
    <t>Přizdívky z pórobetonových tvárnic objemová hmotnost do 500 kg/m3, na tenké maltové lože, tloušťka přizdívky 100 mm</t>
  </si>
  <si>
    <t>484089911</t>
  </si>
  <si>
    <t>"m.006"1,2*(0,9+0,65)</t>
  </si>
  <si>
    <t>6</t>
  </si>
  <si>
    <t>Úpravy povrchů, podlahy a osazování výplní</t>
  </si>
  <si>
    <t>5</t>
  </si>
  <si>
    <t>6_01</t>
  </si>
  <si>
    <t>D+M hloubkové penetrace podkladu, pro realizaci nové tenkovrstvé omítky</t>
  </si>
  <si>
    <t>-572083203</t>
  </si>
  <si>
    <t>"v ceně zohlednit vyrovnávku do 5mm"</t>
  </si>
  <si>
    <t>2,55*(1,665*2+0,82*2+2,525*2+4,01*2+2,85*2+0,65*2+2,775*2+2,8*2+2,85*2+3,15*2)+1,2*(1,2+1,3*2)</t>
  </si>
  <si>
    <t>-0,8*2*4-0,9*2*2-0,7*2*2-1*2,1-1*0,9*2-1*1,4*4+0,3*(1*6+0,9*4+1,4*8+1+2,1*2)</t>
  </si>
  <si>
    <t>Mezisoučet</t>
  </si>
  <si>
    <t>612135101</t>
  </si>
  <si>
    <t>Hrubá výplň rýh maltou jakékoli šířky rýhy ve stěnách</t>
  </si>
  <si>
    <t>1867455348</t>
  </si>
  <si>
    <t>"Elektro silno"11*0,03+20*0,03+10*0,07+13,8*0,07</t>
  </si>
  <si>
    <t>7</t>
  </si>
  <si>
    <t>612142001</t>
  </si>
  <si>
    <t>Potažení vnitřních ploch pletivem v ploše nebo pruzích, na plném podkladu sklovláknitým vtlačením do tmelu stěn</t>
  </si>
  <si>
    <t>1409048603</t>
  </si>
  <si>
    <t>8</t>
  </si>
  <si>
    <t>612311131</t>
  </si>
  <si>
    <t>Potažení vnitřních ploch štukem tloušťky do 3 mm svislých konstrukcí stěn</t>
  </si>
  <si>
    <t>-473295919</t>
  </si>
  <si>
    <t>114,945-15,543</t>
  </si>
  <si>
    <t>9</t>
  </si>
  <si>
    <t>612315411</t>
  </si>
  <si>
    <t>Oprava vápenné omítky vnitřních ploch hladké, tloušťky do 20 mm stěn, v rozsahu opravované plochy do 10%</t>
  </si>
  <si>
    <t>-589796746</t>
  </si>
  <si>
    <t>2,55*(1,665+2,525+4,01+2,925+2,85+2,775*2+2,8*2+2,85+3,15+2,8)+1,2*(1,2+1,3*2)</t>
  </si>
  <si>
    <t>-0,8*2*4-1*2,1-1*0,9*2-1*1,4*4+0,3*(1*6+0,9*4+1,4*8+1+2,1*2)</t>
  </si>
  <si>
    <t>10</t>
  </si>
  <si>
    <t>612321121</t>
  </si>
  <si>
    <t>Omítka vápenocementová vnitřních ploch nanášená ručně jednovrstvá, tloušťky do 10 mm hladká svislých konstrukcí stěn</t>
  </si>
  <si>
    <t>582413909</t>
  </si>
  <si>
    <t>"doplnění omítky - odhad"2</t>
  </si>
  <si>
    <t>11</t>
  </si>
  <si>
    <t>612321191</t>
  </si>
  <si>
    <t>Omítka vápenocementová vnitřních ploch nanášená ručně Příplatek k cenám za každých dalších i započatých 5 mm tloušťky omítky přes 10 mm stěn</t>
  </si>
  <si>
    <t>-1732188576</t>
  </si>
  <si>
    <t>2*2</t>
  </si>
  <si>
    <t>12</t>
  </si>
  <si>
    <t>622252002</t>
  </si>
  <si>
    <t>Montáž profilů kontaktního zateplení ostatních stěnových, dilatačních apod. lepených do tmelu</t>
  </si>
  <si>
    <t>m</t>
  </si>
  <si>
    <t>1833939819</t>
  </si>
  <si>
    <t>"použito pro vnitřní stěny"</t>
  </si>
  <si>
    <t>(25,573+40,688)/1,05</t>
  </si>
  <si>
    <t>13</t>
  </si>
  <si>
    <t>M</t>
  </si>
  <si>
    <t>59051476</t>
  </si>
  <si>
    <t>profil začišťovací PVC 9mm s výztužnou tkaninou pro ostění ETICS</t>
  </si>
  <si>
    <t>1097924286</t>
  </si>
  <si>
    <t>(1*6+0,9*4+1,4*8+1+2,1)*1,07</t>
  </si>
  <si>
    <t>14</t>
  </si>
  <si>
    <t>59051486</t>
  </si>
  <si>
    <t>profil rohový PVC 15x15mm s výztužnou tkaninou š 100mm pro ETICS</t>
  </si>
  <si>
    <t>657391367</t>
  </si>
  <si>
    <t>(2,55*5+1*6+0,9*4+1,4*8+1+2,1*2)*1,05</t>
  </si>
  <si>
    <t>633811111</t>
  </si>
  <si>
    <t>Broušení betonových podlah nerovností do 2 mm (stržení šlemu)</t>
  </si>
  <si>
    <t>-35071851</t>
  </si>
  <si>
    <t>"dlažba"11,36+3,93</t>
  </si>
  <si>
    <t>"PVC"7,19+7,77</t>
  </si>
  <si>
    <t>16</t>
  </si>
  <si>
    <t>633811119</t>
  </si>
  <si>
    <t>Broušení betonových podlah Příplatek k ceně za každý další 1 mm úběru</t>
  </si>
  <si>
    <t>-1884853137</t>
  </si>
  <si>
    <t>30,25*3</t>
  </si>
  <si>
    <t>Ostatní konstrukce a práce, bourání</t>
  </si>
  <si>
    <t>17</t>
  </si>
  <si>
    <t>949121111</t>
  </si>
  <si>
    <t>Montáž lešení lehkého kozového dílcového o výšce lešeňové podlahy do 1,2 m</t>
  </si>
  <si>
    <t>sada</t>
  </si>
  <si>
    <t>540199290</t>
  </si>
  <si>
    <t>18</t>
  </si>
  <si>
    <t>949121211</t>
  </si>
  <si>
    <t>Montáž lešení lehkého kozového dílcového Příplatek za první a každý další den použití lešení k ceně -1111</t>
  </si>
  <si>
    <t>-417520636</t>
  </si>
  <si>
    <t>19</t>
  </si>
  <si>
    <t>949121811</t>
  </si>
  <si>
    <t>Demontáž lešení lehkého kozového dílcového o výšce lešeňové podlahy do 1,2 m</t>
  </si>
  <si>
    <t>464688592</t>
  </si>
  <si>
    <t>20</t>
  </si>
  <si>
    <t>952901111</t>
  </si>
  <si>
    <t>Vyčištění budov nebo objektů před předáním do užívání budov bytové nebo občanské výstavby, světlé výšky podlaží do 4 m</t>
  </si>
  <si>
    <t>1584694396</t>
  </si>
  <si>
    <t>962031133</t>
  </si>
  <si>
    <t>Bourání příček z cihel, tvárnic nebo příčkovek z cihel pálených, plných nebo dutých na maltu vápennou nebo vápenocementovou, tl. do 150 mm</t>
  </si>
  <si>
    <t>-947395653</t>
  </si>
  <si>
    <t>2,8*(2,85*2+0,82*+0,92+2,85)-0,6*2*4-0,8*2</t>
  </si>
  <si>
    <t>22</t>
  </si>
  <si>
    <t>965081213</t>
  </si>
  <si>
    <t>Bourání podlah z dlaždic bez podkladního lože nebo mazaniny, s jakoukoliv výplní spár keramických nebo xylolitových tl. do 10 mm, plochy přes 1 m2</t>
  </si>
  <si>
    <t>204015619</t>
  </si>
  <si>
    <t>"v.č. 01 a 02"2,43*2+7,91</t>
  </si>
  <si>
    <t>23</t>
  </si>
  <si>
    <t>965081611</t>
  </si>
  <si>
    <t>Odsekání soklíků včetně otlučení podkladní omítky až na zdivo rovných</t>
  </si>
  <si>
    <t>-795117368</t>
  </si>
  <si>
    <t>"v.č. 01+02"2,85*2+2,775*2+0,3*2-1-0,8</t>
  </si>
  <si>
    <t>24</t>
  </si>
  <si>
    <t>968072455</t>
  </si>
  <si>
    <t>Vybourání kovových rámů oken s křídly, dveřních zárubní, vrat, stěn, ostění nebo obkladů dveřních zárubní, plochy do 2 m2</t>
  </si>
  <si>
    <t>1096396451</t>
  </si>
  <si>
    <t>0,8*2+0,6*2*4</t>
  </si>
  <si>
    <t>25</t>
  </si>
  <si>
    <t>969011121</t>
  </si>
  <si>
    <t>Vybourání vodovodního, plynového a pod. vedení DN do 52 mm</t>
  </si>
  <si>
    <t>615679816</t>
  </si>
  <si>
    <t>"odhad"5</t>
  </si>
  <si>
    <t>26</t>
  </si>
  <si>
    <t>969021111</t>
  </si>
  <si>
    <t>Vybourání kanalizačního potrubí DN do 100 mm</t>
  </si>
  <si>
    <t>1862899541</t>
  </si>
  <si>
    <t>"odhad"1,5</t>
  </si>
  <si>
    <t>27</t>
  </si>
  <si>
    <t>973031616</t>
  </si>
  <si>
    <t>Vysekání výklenků nebo kapes ve zdivu z cihel na maltu vápennou nebo vápenocementovou kapes pro špalíky a krabice, velikosti do 100x100x50 mm</t>
  </si>
  <si>
    <t>-1314764456</t>
  </si>
  <si>
    <t>"Elektro "5</t>
  </si>
  <si>
    <t>28</t>
  </si>
  <si>
    <t>973031812</t>
  </si>
  <si>
    <t>Vysekání výklenků nebo kapes ve zdivu z cihel na maltu vápennou nebo vápenocementovou kapes pro zavázání nových příček, tl. do 100 mm</t>
  </si>
  <si>
    <t>570537302</t>
  </si>
  <si>
    <t>2,75*4</t>
  </si>
  <si>
    <t>29</t>
  </si>
  <si>
    <t>974031121</t>
  </si>
  <si>
    <t>Vysekání rýh ve zdivu cihelném na maltu vápennou nebo vápenocementovou do hl. 30 mm a šířky do 30 mm</t>
  </si>
  <si>
    <t>-1375452866</t>
  </si>
  <si>
    <t>"Elektro silno"20</t>
  </si>
  <si>
    <t>30</t>
  </si>
  <si>
    <t>974031122</t>
  </si>
  <si>
    <t>Vysekání rýh ve zdivu cihelném na maltu vápennou nebo vápenocementovou do hl. 30 mm a šířky do 70 mm</t>
  </si>
  <si>
    <t>702786790</t>
  </si>
  <si>
    <t>"Elektro silno"10</t>
  </si>
  <si>
    <t>31</t>
  </si>
  <si>
    <t>974031132</t>
  </si>
  <si>
    <t>Vysekání rýh ve zdivu cihelném na maltu vápennou nebo vápenocementovou do hl. 50 mm a šířky do 70 mm</t>
  </si>
  <si>
    <t>-823795158</t>
  </si>
  <si>
    <t>"UT"2,8+2,85+2,775+2,85+2,5</t>
  </si>
  <si>
    <t>32</t>
  </si>
  <si>
    <t>978013121</t>
  </si>
  <si>
    <t>Otlučení vápenných nebo vápenocementových omítek vnitřních ploch stěn s vyškrabáním spar, s očištěním zdiva, v rozsahu přes 5 do 10 %</t>
  </si>
  <si>
    <t>-110044818</t>
  </si>
  <si>
    <t>33</t>
  </si>
  <si>
    <t>978021191</t>
  </si>
  <si>
    <t>Otlučení cementových vnitřních ploch stěn, v rozsahu do 100 %</t>
  </si>
  <si>
    <t>1550693580</t>
  </si>
  <si>
    <t>"doplnění obkladu - vyrovnávka podkladu"(1,6-1,35+0,1)*(0,82*2+0,92+1,35*2)</t>
  </si>
  <si>
    <t>1,6*(3,465-2,85)</t>
  </si>
  <si>
    <t>34</t>
  </si>
  <si>
    <t>978059311</t>
  </si>
  <si>
    <t>Odsekání obkladů stěn včetně otlučení podkladní omítky až na zdivo z dlaždic z  čediče přes 1 m2</t>
  </si>
  <si>
    <t>1842213392</t>
  </si>
  <si>
    <t>"obvodová stěna"1,35*(1,35*2+0,92+0,82)</t>
  </si>
  <si>
    <t>997</t>
  </si>
  <si>
    <t>Přesun sutě</t>
  </si>
  <si>
    <t>35</t>
  </si>
  <si>
    <t>997013211</t>
  </si>
  <si>
    <t>Vnitrostaveništní doprava suti a vybouraných hmot vodorovně do 50 m svisle ručně pro budovy a haly výšky do 6 m</t>
  </si>
  <si>
    <t>t</t>
  </si>
  <si>
    <t>-642878598</t>
  </si>
  <si>
    <t>36</t>
  </si>
  <si>
    <t>997013501</t>
  </si>
  <si>
    <t>Odvoz suti a vybouraných hmot na skládku nebo meziskládku se složením, na vzdálenost do 1 km</t>
  </si>
  <si>
    <t>1186054008</t>
  </si>
  <si>
    <t>37</t>
  </si>
  <si>
    <t>997013509</t>
  </si>
  <si>
    <t>Odvoz suti a vybouraných hmot na skládku nebo meziskládku se složením, na vzdálenost Příplatek k ceně za každý další i započatý 1 km přes 1 km</t>
  </si>
  <si>
    <t>-2076810488</t>
  </si>
  <si>
    <t>8,112*9 'Přepočtené koeficientem množství</t>
  </si>
  <si>
    <t>38</t>
  </si>
  <si>
    <t>997013831</t>
  </si>
  <si>
    <t>Poplatek za uložení stavebního odpadu na skládce (skládkovné) směsného stavebního a demoličního zatříděného do Katalogu odpadů pod kódem 170 904</t>
  </si>
  <si>
    <t>-961116744</t>
  </si>
  <si>
    <t>998</t>
  </si>
  <si>
    <t>Přesun hmot</t>
  </si>
  <si>
    <t>39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</si>
  <si>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</si>
  <si>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</si>
  <si>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69878097</t>
  </si>
  <si>
    <t>PSV</t>
  </si>
  <si>
    <t>Práce a dodávky PSV</t>
  </si>
  <si>
    <t>725</t>
  </si>
  <si>
    <t>Zdravotechnika - zařizovací předměty</t>
  </si>
  <si>
    <t>40</t>
  </si>
  <si>
    <t>725_001</t>
  </si>
  <si>
    <t>Demontáž stávajících rozvodů ZTI, vč. vysekání, zaslepení, zaomítání, od místa napojení po zařizovací předměty</t>
  </si>
  <si>
    <t>Kč</t>
  </si>
  <si>
    <t>256353665</t>
  </si>
  <si>
    <t>41</t>
  </si>
  <si>
    <t>725110811</t>
  </si>
  <si>
    <t>Demontáž klozetů splachovacích s nádrží nebo tlakovým splachovačem</t>
  </si>
  <si>
    <t>soubor</t>
  </si>
  <si>
    <t>-456203684</t>
  </si>
  <si>
    <t>42</t>
  </si>
  <si>
    <t>725210821</t>
  </si>
  <si>
    <t>Demontáž umyvadel bez výtokových armatur umyvadel</t>
  </si>
  <si>
    <t>41730761</t>
  </si>
  <si>
    <t>43</t>
  </si>
  <si>
    <t>725590811</t>
  </si>
  <si>
    <t>Vnitrostaveništní přemístění vybouraných (demontovaných) hmot zařizovacích předmětů vodorovně do 100 m v objektech výšky do 6 m</t>
  </si>
  <si>
    <t>-737919192</t>
  </si>
  <si>
    <t>44</t>
  </si>
  <si>
    <t>725810811</t>
  </si>
  <si>
    <t>Demontáž výtokových ventilů nástěnných</t>
  </si>
  <si>
    <t>-163300530</t>
  </si>
  <si>
    <t>45</t>
  </si>
  <si>
    <t>725820801</t>
  </si>
  <si>
    <t>Demontáž baterií nástěnných do G 3/4</t>
  </si>
  <si>
    <t>-1405447792</t>
  </si>
  <si>
    <t>763</t>
  </si>
  <si>
    <t>Konstrukce suché výstavby</t>
  </si>
  <si>
    <t>46</t>
  </si>
  <si>
    <t>763135812</t>
  </si>
  <si>
    <t>Demontáž podhledu sádrokartonového kazetového na zavěšeném na roštu polozapuštěném</t>
  </si>
  <si>
    <t>-801714518</t>
  </si>
  <si>
    <t>2,43*2+7,91+11,06+7,77</t>
  </si>
  <si>
    <t>47</t>
  </si>
  <si>
    <t>763431001</t>
  </si>
  <si>
    <t>Montáž podhledu minerálního včetně zavěšeného roštu viditelného s panely vyjímatelnými, velikosti panelů do 0,36 m2</t>
  </si>
  <si>
    <t>-1126959906</t>
  </si>
  <si>
    <t>3,93+11,36+7,77+7,19</t>
  </si>
  <si>
    <t>48</t>
  </si>
  <si>
    <t>59036072</t>
  </si>
  <si>
    <t>panel akustický nebarvená hrana zavěšený viditelný rošt bílá tl 15mm</t>
  </si>
  <si>
    <t>697743219</t>
  </si>
  <si>
    <t>49</t>
  </si>
  <si>
    <t>763431201</t>
  </si>
  <si>
    <t>Montáž podhledu minerálního napojení na stěnu lištou obvodovou</t>
  </si>
  <si>
    <t>1533934423</t>
  </si>
  <si>
    <t>50</t>
  </si>
  <si>
    <t>763431802</t>
  </si>
  <si>
    <t>Demontáž podhledu minerálního na zavěšeném na roštu polozapuštěném</t>
  </si>
  <si>
    <t>1803440042</t>
  </si>
  <si>
    <t>"demontáž podhledu k dalšímu použití" 2,43*2+11,06+7,91+7,77</t>
  </si>
  <si>
    <t>51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</si>
  <si>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</si>
  <si>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</si>
  <si>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-136578898</t>
  </si>
  <si>
    <t>766</t>
  </si>
  <si>
    <t>Konstrukce truhlářské</t>
  </si>
  <si>
    <t>52</t>
  </si>
  <si>
    <t>766_00D01</t>
  </si>
  <si>
    <t>D+M ineriérové dveře, laminované 800/1970mm, do vlhka a pro danou zátěž, vč. obložkové ocelové zárubně, kování, pol.č. D01</t>
  </si>
  <si>
    <t>-847801852</t>
  </si>
  <si>
    <t>53</t>
  </si>
  <si>
    <t>766_00D02</t>
  </si>
  <si>
    <t>D+M ineriérové dveře, laminované 900/1970mm, do vlhka a pro danou zátěž, vč. obložkové ocelové zárubně, kování, - posuvné na stěně, pol.č. D02</t>
  </si>
  <si>
    <t>31721423</t>
  </si>
  <si>
    <t>54</t>
  </si>
  <si>
    <t>766_0S1</t>
  </si>
  <si>
    <t>D+M dělící stěny WC, vč. dveří, kování, rozměr 850x2100mm, pol.č. S1</t>
  </si>
  <si>
    <t>-865081052</t>
  </si>
  <si>
    <t>55</t>
  </si>
  <si>
    <t>766_D01c</t>
  </si>
  <si>
    <t>D+M nátěr stávající ocelové zárubně, povrchová úprava RAL</t>
  </si>
  <si>
    <t>243139593</t>
  </si>
  <si>
    <t>1+1+1</t>
  </si>
  <si>
    <t>56</t>
  </si>
  <si>
    <t>766_T1</t>
  </si>
  <si>
    <t>D+M kuchyňské linky dl. 1,6m, vč. horních skříněk, dřezu, odpadu, baterie, led osvěrlení, pol.č. T1</t>
  </si>
  <si>
    <t>-1663283541</t>
  </si>
  <si>
    <t>57</t>
  </si>
  <si>
    <t>766691914</t>
  </si>
  <si>
    <t>Ostatní práce vyvěšení nebo zavěšení křídel s případným uložením a opětovným zavěšením po provedení stavebních změn dřevěných dveřních, plochy do 2 m2</t>
  </si>
  <si>
    <t>-53421498</t>
  </si>
  <si>
    <t>58</t>
  </si>
  <si>
    <t>998766201a</t>
  </si>
  <si>
    <t>Přesun hmot pro konstrukce truhlářské stanovený Kč ceny vodorovná dopravní vzdálenost do 50 m v objektech výšky do 6 m</t>
  </si>
  <si>
    <t>-1081916340</t>
  </si>
  <si>
    <t>767</t>
  </si>
  <si>
    <t>Konstrukce zámečnické</t>
  </si>
  <si>
    <t>59</t>
  </si>
  <si>
    <t>767_001</t>
  </si>
  <si>
    <t>D+M mýdelník na stěnu na tekuté mýdlo, dle výběru investora</t>
  </si>
  <si>
    <t>-323245101</t>
  </si>
  <si>
    <t>60</t>
  </si>
  <si>
    <t>767_002</t>
  </si>
  <si>
    <t>D+M zásobník na toaletní papír, role velká, montáž na stěnu, dle výběru investora</t>
  </si>
  <si>
    <t>-758021399</t>
  </si>
  <si>
    <t>61</t>
  </si>
  <si>
    <t>767_003</t>
  </si>
  <si>
    <t>D+M WC štětka, vč. stojanu, dle výběru investora</t>
  </si>
  <si>
    <t>-1840348013</t>
  </si>
  <si>
    <t>62</t>
  </si>
  <si>
    <t>767_008</t>
  </si>
  <si>
    <t>D+M zrcadlo nad umyvadlo cca 600x900mm, dle výběru investora</t>
  </si>
  <si>
    <t>-1468006296</t>
  </si>
  <si>
    <t>63</t>
  </si>
  <si>
    <t>767_009</t>
  </si>
  <si>
    <t>D+M zásobník na papírové ručníky, dle výběru investora</t>
  </si>
  <si>
    <t>-431566815</t>
  </si>
  <si>
    <t>64</t>
  </si>
  <si>
    <t>767_010</t>
  </si>
  <si>
    <t>D+M uzaviratelný koš WC kabina, 5l</t>
  </si>
  <si>
    <t>-1106595097</t>
  </si>
  <si>
    <t>65</t>
  </si>
  <si>
    <t>767_020</t>
  </si>
  <si>
    <t>D+M zábradlí podesty vnitřního schodiště. RAL, 2x sloupek+kotvení do stěny, dřevěné madlo, dl. 2,1m, výška min.900mm</t>
  </si>
  <si>
    <t>-1132659921</t>
  </si>
  <si>
    <t>66</t>
  </si>
  <si>
    <t>767_021</t>
  </si>
  <si>
    <t>D+M madlo na stěnu vnitřního schodiště. dřevěné madlo, dl. 1,5m</t>
  </si>
  <si>
    <t>775770588</t>
  </si>
  <si>
    <t>67</t>
  </si>
  <si>
    <t>767_022</t>
  </si>
  <si>
    <t>D+M zábradlí venkovního schodiště a podesty. Pz, 5x sloupek+kotvení do stěny, madlo, dl. 1,55+1,2+1,3m, výška min.900mm</t>
  </si>
  <si>
    <t>-474989951</t>
  </si>
  <si>
    <t>771</t>
  </si>
  <si>
    <t>Podlahy z dlaždic</t>
  </si>
  <si>
    <t>68</t>
  </si>
  <si>
    <t>771474113</t>
  </si>
  <si>
    <t>Montáž soklů z dlaždic keramických lepených flexibilním lepidlem rovných, výšky přes 90 do 120 mm</t>
  </si>
  <si>
    <t>1102579036</t>
  </si>
  <si>
    <t>"kera sokl"2,85*2+1,085*2+2,925*2-1-0,9+0,3*2+0,65*2</t>
  </si>
  <si>
    <t>69</t>
  </si>
  <si>
    <t>5976404</t>
  </si>
  <si>
    <t>sokl keramický výšky 80mm, dle výběru investora</t>
  </si>
  <si>
    <t>1385209056</t>
  </si>
  <si>
    <t>(13,72)*1,05</t>
  </si>
  <si>
    <t>70</t>
  </si>
  <si>
    <t>771574118</t>
  </si>
  <si>
    <t>Montáž podlah z dlaždic keramických lepených flexibilním lepidlem maloformátových hladkých přes 45 do 50 ks/m2</t>
  </si>
  <si>
    <t>-167754344</t>
  </si>
  <si>
    <t>"dlažba"11,36+3,93+0,3*1</t>
  </si>
  <si>
    <t>71</t>
  </si>
  <si>
    <t>59761432</t>
  </si>
  <si>
    <t>dlažba keramická slinutá hladká do interiéru i exteriéru pro vysoké mechanické namáhání přes 22 do 25ks/m2</t>
  </si>
  <si>
    <t>288990497</t>
  </si>
  <si>
    <t>"dlažba"(15,59)*1,07</t>
  </si>
  <si>
    <t>72</t>
  </si>
  <si>
    <t>771579191</t>
  </si>
  <si>
    <t>Montáž podlah z dlaždic keramických Příplatek k cenám za plochu do 5 m2 jednotlivě</t>
  </si>
  <si>
    <t>-1878847112</t>
  </si>
  <si>
    <t>"dlažba"3,93</t>
  </si>
  <si>
    <t>73</t>
  </si>
  <si>
    <t>998771201a</t>
  </si>
  <si>
    <t>Přesun hmot pro podlahy z dlaždic stanovený (Kč) z ceny vodorovná dopravní vzdálenost do 50 m v objektech výšky přes 6 m</t>
  </si>
  <si>
    <t>-1881718406</t>
  </si>
  <si>
    <t>776</t>
  </si>
  <si>
    <t>Podlahy povlakové</t>
  </si>
  <si>
    <t>74</t>
  </si>
  <si>
    <t>776_001</t>
  </si>
  <si>
    <t>D+M soklu vinylové podlahy v=80mm, vč. ukončovací lišty, náklady na začištění - systémové provedení soklu</t>
  </si>
  <si>
    <t>bm</t>
  </si>
  <si>
    <t>1739269761</t>
  </si>
  <si>
    <t>2,8*2+2,775*2+2,85+3,155+1,03+1,65-0,9-0,8*2</t>
  </si>
  <si>
    <t>"schodiště"</t>
  </si>
  <si>
    <t>0,166*6*2+0,24*5*2</t>
  </si>
  <si>
    <t>75</t>
  </si>
  <si>
    <t>77611</t>
  </si>
  <si>
    <t>D+M lokální opravy podkladu - sponkování</t>
  </si>
  <si>
    <t>26137232</t>
  </si>
  <si>
    <t>"odhad rozpočtáře" 20</t>
  </si>
  <si>
    <t>76</t>
  </si>
  <si>
    <t>776111211</t>
  </si>
  <si>
    <t>Příprava podkladu broušení schodišť stupnic, šířky do 300 mm</t>
  </si>
  <si>
    <t>-608755653</t>
  </si>
  <si>
    <t>77</t>
  </si>
  <si>
    <t>776111221</t>
  </si>
  <si>
    <t>Příprava podkladu broušení schodišť podstupnic, výšky do 200 mm</t>
  </si>
  <si>
    <t>-1215934757</t>
  </si>
  <si>
    <t>78</t>
  </si>
  <si>
    <t>776111311</t>
  </si>
  <si>
    <t>Příprava podkladu vysátí podlah</t>
  </si>
  <si>
    <t>1549350081</t>
  </si>
  <si>
    <t>79</t>
  </si>
  <si>
    <t>776111321</t>
  </si>
  <si>
    <t>Příprava podkladu vysátí schodišť stupnic, šířky do 300 mm</t>
  </si>
  <si>
    <t>150749477</t>
  </si>
  <si>
    <t>80</t>
  </si>
  <si>
    <t>776111331</t>
  </si>
  <si>
    <t>Příprava podkladu vysátí schodišť podstupnic, výšky do 200 mm</t>
  </si>
  <si>
    <t>-963393960</t>
  </si>
  <si>
    <t>81</t>
  </si>
  <si>
    <t>776121111</t>
  </si>
  <si>
    <t>Příprava podkladu penetrace vodou ředitelná na savý podklad (válečkováním) ředěná v poměru 1:3 podlah</t>
  </si>
  <si>
    <t>-1377662250</t>
  </si>
  <si>
    <t>"2x"15,29+14,96</t>
  </si>
  <si>
    <t>82</t>
  </si>
  <si>
    <t>776121211</t>
  </si>
  <si>
    <t>Příprava podkladu penetrace vodou ředitelná na savý podklad (válečkováním) ředěná v poměru 1:3 schodišť stupnic, šířky do 300 mm</t>
  </si>
  <si>
    <t>-420572186</t>
  </si>
  <si>
    <t>83</t>
  </si>
  <si>
    <t>776121221</t>
  </si>
  <si>
    <t>Příprava podkladu penetrace vodou ředitelná na savý podklad (válečkováním) ředěná v poměru 1:3 schodišť podstupnic, výšky do 200 mm</t>
  </si>
  <si>
    <t>-369547949</t>
  </si>
  <si>
    <t>84</t>
  </si>
  <si>
    <t>776141112</t>
  </si>
  <si>
    <t>Příprava podkladu vyrovnání samonivelační stěrkou podlah min.pevnosti 20 MPa, tloušťky přes 3 do 5 mm</t>
  </si>
  <si>
    <t>1040493514</t>
  </si>
  <si>
    <t>85</t>
  </si>
  <si>
    <t>776142112</t>
  </si>
  <si>
    <t>Příprava podkladu vyrovnání samonivelační stěrkou schodišť stupnic, šířky do 300 mm min.pevnosti 35 MPa, tloušťky přes 3 do 5 mm</t>
  </si>
  <si>
    <t>1204573234</t>
  </si>
  <si>
    <t>86</t>
  </si>
  <si>
    <t>776143112</t>
  </si>
  <si>
    <t>Příprava podkladu tmelení schodišť podstupnic, výšky do 200 mm stěrka tloušťky přes 3 do 5 mm</t>
  </si>
  <si>
    <t>-1225235719</t>
  </si>
  <si>
    <t>87</t>
  </si>
  <si>
    <t>776201812</t>
  </si>
  <si>
    <t>Demontáž povlakových podlahovin lepených ručně s podložkou</t>
  </si>
  <si>
    <t>461287245</t>
  </si>
  <si>
    <t>"vč. soklíků, odstranění lepidla"</t>
  </si>
  <si>
    <t>11,06+7,77</t>
  </si>
  <si>
    <t>88</t>
  </si>
  <si>
    <t>776232111</t>
  </si>
  <si>
    <t>Montáž podlahovin z vinylu lepením lamel nebo čtverců 2-složkovým lepidlem (do vlhkých prostor)</t>
  </si>
  <si>
    <t>-2062056714</t>
  </si>
  <si>
    <t>89</t>
  </si>
  <si>
    <t>28411051</t>
  </si>
  <si>
    <t>dílce vinylové tl 2,5mm, nášlapná vrstva 0,55mm, úprava PUR, třída zátěže 23/33/42, otlak 0,05mm, R10, třída otěru T, hořlavost Bfl S1, bez ftalátů</t>
  </si>
  <si>
    <t>391748660</t>
  </si>
  <si>
    <t>14,96*1,1 'Přepočtené koeficientem množství</t>
  </si>
  <si>
    <t>90</t>
  </si>
  <si>
    <t>776341111</t>
  </si>
  <si>
    <t>Montáž podlahovin ze sametového vinylu na schodišťové stupně stupnic, šířky do 300 mm</t>
  </si>
  <si>
    <t>-587601020</t>
  </si>
  <si>
    <t>6*1,2</t>
  </si>
  <si>
    <t>91</t>
  </si>
  <si>
    <t>776341121</t>
  </si>
  <si>
    <t>Montáž podlahovin ze sametového vinylu na schodišťové stupně podstupnic, výšky do 200 mm</t>
  </si>
  <si>
    <t>525000264</t>
  </si>
  <si>
    <t>92</t>
  </si>
  <si>
    <t>28412</t>
  </si>
  <si>
    <t>Dodávka obkladových prvků vinylů schodště, vč. lišt, rohů......</t>
  </si>
  <si>
    <t>107256899</t>
  </si>
  <si>
    <t>93</t>
  </si>
  <si>
    <t>998776201a</t>
  </si>
  <si>
    <t>Přesun hmot pro podlahy povlakové stanovený (Kč) z ceny vodorovná dopravní vzdálenost do 50 m v objektech výšky do 6 m</t>
  </si>
  <si>
    <t>-706642780</t>
  </si>
  <si>
    <t>781</t>
  </si>
  <si>
    <t>Dokončovací práce - obklady</t>
  </si>
  <si>
    <t>94</t>
  </si>
  <si>
    <t>781444121</t>
  </si>
  <si>
    <t>Montáž obkladů vnitřních stěn z obkladaček a dekorů (listel) hutných nebo polohutných lepených flexibilním lepidlem z obkladaček do 19 ks/m2</t>
  </si>
  <si>
    <t>1400276056</t>
  </si>
  <si>
    <t>1,6*(1,665*2+2,525*2+0,822-0,7)+0,6*(1,6+0,65+0,65)+0,15*0,9+0,1*0,65</t>
  </si>
  <si>
    <t>95</t>
  </si>
  <si>
    <t>59761071</t>
  </si>
  <si>
    <t>obklad keramický hladký přes 12 do 19ks/m2</t>
  </si>
  <si>
    <t>82480573</t>
  </si>
  <si>
    <t>15,543*1,07</t>
  </si>
  <si>
    <t>96</t>
  </si>
  <si>
    <t>781494111</t>
  </si>
  <si>
    <t>Obklad - dokončující práce profily ukončovací lepené flexibilním lepidlem rohové</t>
  </si>
  <si>
    <t>-1826210490</t>
  </si>
  <si>
    <t>2,1*2+0,9+0,65+0,1+1,2*2</t>
  </si>
  <si>
    <t>97</t>
  </si>
  <si>
    <t>7814945-1</t>
  </si>
  <si>
    <t>Příplatek na dodávku nerezových lišt, dorovnání položek výše za dodávku lišty z nerezu</t>
  </si>
  <si>
    <t>1503168638</t>
  </si>
  <si>
    <t>98</t>
  </si>
  <si>
    <t>781494511</t>
  </si>
  <si>
    <t>Obklad - dokončující práce profily ukončovací lepené flexibilním lepidlem ukončovací</t>
  </si>
  <si>
    <t>-2027329890</t>
  </si>
  <si>
    <t>1,665*2+1,525*2+0,9*2+0,65*2+0,6*2+0,65*2+1,6-0,7</t>
  </si>
  <si>
    <t>99</t>
  </si>
  <si>
    <t>781495111</t>
  </si>
  <si>
    <t>Ostatní prvky ostatní práce penetrace podkladu</t>
  </si>
  <si>
    <t>1145469834</t>
  </si>
  <si>
    <t>100</t>
  </si>
  <si>
    <t>781495115</t>
  </si>
  <si>
    <t>Obklad - dokončující práce ostatní práce spárování silikonem</t>
  </si>
  <si>
    <t>1579894413</t>
  </si>
  <si>
    <t>101</t>
  </si>
  <si>
    <t>781495141</t>
  </si>
  <si>
    <t>Obklad - dokončující práce průnik obkladem kruhový, bez izolace do DN 30</t>
  </si>
  <si>
    <t>-893774092</t>
  </si>
  <si>
    <t>102</t>
  </si>
  <si>
    <t>781495146</t>
  </si>
  <si>
    <t>Ostatní prvky průnik obkladem kruhový, s izolací přes 30 do 90 DN</t>
  </si>
  <si>
    <t>1775412180</t>
  </si>
  <si>
    <t>103</t>
  </si>
  <si>
    <t>998781201a</t>
  </si>
  <si>
    <t>Přesun hmot pro obklady keramické stanovený (Kč) z ceny vodorovná dopravní vzdálenost do 50 m</t>
  </si>
  <si>
    <t>925052810</t>
  </si>
  <si>
    <t>784</t>
  </si>
  <si>
    <t>Dokončovací práce - malby a tapety</t>
  </si>
  <si>
    <t>104</t>
  </si>
  <si>
    <t>784111001</t>
  </si>
  <si>
    <t>Oprášení (ometení) podkladu v místnostech výšky do 3,80 m</t>
  </si>
  <si>
    <t>-276617313</t>
  </si>
  <si>
    <t>105</t>
  </si>
  <si>
    <t>784111011</t>
  </si>
  <si>
    <t>Obroušení podkladu omítky v místnostech výšky do 3,80 m</t>
  </si>
  <si>
    <t>544206840</t>
  </si>
  <si>
    <t>106</t>
  </si>
  <si>
    <t>784111031</t>
  </si>
  <si>
    <t>Omytí podkladu omytí v místnostech výšky do 3,80 m</t>
  </si>
  <si>
    <t>1937512573</t>
  </si>
  <si>
    <t>107</t>
  </si>
  <si>
    <t>784121001</t>
  </si>
  <si>
    <t>Oškrabání malby v místnostech výšky do 3,80 m</t>
  </si>
  <si>
    <t>-1986405618</t>
  </si>
  <si>
    <t>108</t>
  </si>
  <si>
    <t>784181001</t>
  </si>
  <si>
    <t>Pačokování jednonásobné v místnostech výšky do 3,80 m</t>
  </si>
  <si>
    <t>179242562</t>
  </si>
  <si>
    <t>109</t>
  </si>
  <si>
    <t>784211121</t>
  </si>
  <si>
    <t>Malby z malířských směsí otěruvzdorných za mokra dvojnásobné, bílé za mokra otěruvzdorné středně v místnostech výšky do 3,80 m</t>
  </si>
  <si>
    <t>-1894019346</t>
  </si>
  <si>
    <t>773</t>
  </si>
  <si>
    <t>Podlahy z litého teraca</t>
  </si>
  <si>
    <t>110</t>
  </si>
  <si>
    <t>773_001</t>
  </si>
  <si>
    <t>D+M obklad vnějšího schodiště, vč. vyrovnání podkladu, stupně prefa teraco "L", vrubovací páska, přesah min. 20mm před rovinu stěny, kpl. provedení, cena na 1bm</t>
  </si>
  <si>
    <t>1290088354</t>
  </si>
  <si>
    <t>1,33*7</t>
  </si>
  <si>
    <t>111</t>
  </si>
  <si>
    <t>773_002</t>
  </si>
  <si>
    <t>D+M obklad vnější podesty schodiště, vč. vyrovnání podkladu, teraco, přesah min. 20mm před rovinu stěny, kpl. provedení, cena na 1m2</t>
  </si>
  <si>
    <t>2034627583</t>
  </si>
  <si>
    <t>1,23*1,33</t>
  </si>
  <si>
    <t>112</t>
  </si>
  <si>
    <t>9987732a</t>
  </si>
  <si>
    <t>Přesun hmot pro podlahy teracové lité stanovený procentní sazbou (%) z ceny vodorovná dopravní vzdálenost do 50 m v objektech výšky do 6 m</t>
  </si>
  <si>
    <t>-831287338</t>
  </si>
  <si>
    <t>24_018_0200 - ZTI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</si>
  <si>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</si>
  <si>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</si>
  <si>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</si>
  <si>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>HZS - Hodinové zúčtovací sazby</t>
  </si>
  <si>
    <t>721</t>
  </si>
  <si>
    <t>Zdravotechnika - vnitřní kanalizace</t>
  </si>
  <si>
    <t>721_001</t>
  </si>
  <si>
    <t>D+M náklady na přepojení stoupačky, 2x zaslepení svodného potrubí, dohledání, přepojení</t>
  </si>
  <si>
    <t>1126806035</t>
  </si>
  <si>
    <t>721174043</t>
  </si>
  <si>
    <t>Potrubí z trub polypropylenových připojovací DN 50</t>
  </si>
  <si>
    <t>-18820683</t>
  </si>
  <si>
    <t>"ZTI-02"</t>
  </si>
  <si>
    <t>1,5</t>
  </si>
  <si>
    <t>721174044</t>
  </si>
  <si>
    <t>Potrubí z trub polypropylenových připojovací DN 75</t>
  </si>
  <si>
    <t>-1650251445</t>
  </si>
  <si>
    <t>721174045</t>
  </si>
  <si>
    <t>Potrubí z trub polypropylenových připojovací DN 110</t>
  </si>
  <si>
    <t>110696703</t>
  </si>
  <si>
    <t>0,7</t>
  </si>
  <si>
    <t>721174063</t>
  </si>
  <si>
    <t>Potrubí z trub polypropylenových větrací DN 110</t>
  </si>
  <si>
    <t>-1717154503</t>
  </si>
  <si>
    <t>721194105</t>
  </si>
  <si>
    <t>Vyměření přípojek na potrubí vyvedení a upevnění odpadních výpustek DN 50</t>
  </si>
  <si>
    <t>-1886221322</t>
  </si>
  <si>
    <t>"Dřez"1+"umyvadlo"1</t>
  </si>
  <si>
    <t>721194109</t>
  </si>
  <si>
    <t>Vyměření přípojek na potrubí vyvedení a upevnění odpadních výpustek DN 110</t>
  </si>
  <si>
    <t>-69263156</t>
  </si>
  <si>
    <t>"WC"1</t>
  </si>
  <si>
    <t>998721201a</t>
  </si>
  <si>
    <t>Přesun hmot pro vnitřní kanalizace Příplatek k ceně za zvětšený přesun přes vymezenou největší dopravní vzdálenost Přesun hmot pro vnitřní kanalizace v objektech v do 6 m</t>
  </si>
  <si>
    <t>497702052</t>
  </si>
  <si>
    <t>722</t>
  </si>
  <si>
    <t>Zdravotechnika - vnitřní vodovod</t>
  </si>
  <si>
    <t>722_0001</t>
  </si>
  <si>
    <t>tvarovky, fitinky</t>
  </si>
  <si>
    <t>-693373911</t>
  </si>
  <si>
    <t>722174021</t>
  </si>
  <si>
    <t>Potrubí z plastových trubek z polypropylenu PPR svařovaných polyfúzně PN 20 (SDR 6) D 16 x 2,7</t>
  </si>
  <si>
    <t>-2059252711</t>
  </si>
  <si>
    <t>722174022</t>
  </si>
  <si>
    <t>Potrubí z plastových trubek z polypropylenu PPR svařovaných polyfúzně PN 20 (SDR 6) D 20 x 3,4</t>
  </si>
  <si>
    <t>1304571025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</si>
  <si>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</si>
  <si>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</si>
  <si>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342567817</t>
  </si>
  <si>
    <t>8+1,5</t>
  </si>
  <si>
    <t>722220111</t>
  </si>
  <si>
    <t>Armatury s jedním závitem nástěnky pro výtokový ventil G 1/2"</t>
  </si>
  <si>
    <t>2063939398</t>
  </si>
  <si>
    <t>"ZTI-01+02"5</t>
  </si>
  <si>
    <t>722220121</t>
  </si>
  <si>
    <t>Armatury s jedním závitem nástěnky pro baterii G 1/2"</t>
  </si>
  <si>
    <t>pár</t>
  </si>
  <si>
    <t>840481456</t>
  </si>
  <si>
    <t>"ZTI-01+02"4</t>
  </si>
  <si>
    <t>722230102</t>
  </si>
  <si>
    <t>Armatury se dvěma závity ventily přímé G 3/4"</t>
  </si>
  <si>
    <t>-1774589479</t>
  </si>
  <si>
    <t>722231021</t>
  </si>
  <si>
    <t>Armatury se dvěma závity ventily přímé s odvodňovacím ventilem G 1/2</t>
  </si>
  <si>
    <t>-2135493974</t>
  </si>
  <si>
    <t>722290215</t>
  </si>
  <si>
    <t>Zkoušky, proplach a desinfekce vodovodního potrubí zkoušky těsnosti vodovodního potrubí hrdlového nebo přírubového do DN 100</t>
  </si>
  <si>
    <t>-1683855853</t>
  </si>
  <si>
    <t>9,5</t>
  </si>
  <si>
    <t>722290234</t>
  </si>
  <si>
    <t>Zkoušky, proplach a desinfekce vodovodního potrubí proplach a desinfekce vodovodního potrubí do DN 80</t>
  </si>
  <si>
    <t>2110077981</t>
  </si>
  <si>
    <t>998722201a</t>
  </si>
  <si>
    <t>Přesun hmot pro vnitřní vodovod Příplatek k ceně za zvětšený přesun přes vymezenou největší dopravní vzdálenost Přesun hmot pro vnitřní vodovod v objektech v do 6 m</t>
  </si>
  <si>
    <t>164720029</t>
  </si>
  <si>
    <t>725112022</t>
  </si>
  <si>
    <t>Zařízení záchodů klozety keramické závěsné na nosné stěny s hlubokým splachováním odpad vodorovný</t>
  </si>
  <si>
    <t>-2139345157</t>
  </si>
  <si>
    <t>725211602</t>
  </si>
  <si>
    <t>Umyvadla keramická bílá bez výtokových armatur připevněná na stěnu šrouby bez sloupu nebo krytu na sifon, šířka umyvadla 550 mm</t>
  </si>
  <si>
    <t>1500729049</t>
  </si>
  <si>
    <t>"ZTI01+02"</t>
  </si>
  <si>
    <t>725532101</t>
  </si>
  <si>
    <t>Elektrické ohřívače zásobníkové beztlakové přepadové akumulační s pojistným ventilem závěsné svislé objem nádrže (příkon) 10 l (2,0 kW)</t>
  </si>
  <si>
    <t>1057367516</t>
  </si>
  <si>
    <t>725813111</t>
  </si>
  <si>
    <t>Ventily rohové bez připojovací trubičky nebo flexi hadičky G 1/2"</t>
  </si>
  <si>
    <t>-1187010529</t>
  </si>
  <si>
    <t>2+2</t>
  </si>
  <si>
    <t>725821326</t>
  </si>
  <si>
    <t>Baterie dřezové stojánkové pákové s otáčivým ústím a délkou ramínka 265 mm</t>
  </si>
  <si>
    <t>1403765572</t>
  </si>
  <si>
    <t>725861102</t>
  </si>
  <si>
    <t>Zápachové uzávěrky zařizovacích předmětů pro umyvadla DN 40</t>
  </si>
  <si>
    <t>1186501155</t>
  </si>
  <si>
    <t>998725201a</t>
  </si>
  <si>
    <t>Přesun hmot pro zařizovací předměty Příplatek k ceně za zvětšený přesun přes vymezenou největší dopravní vzdálenost Přesun hmot pro zařizovací předměty v objektech v do 6 m</t>
  </si>
  <si>
    <t>1384069967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</si>
  <si>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</si>
  <si>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</si>
  <si>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</si>
  <si>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</si>
  <si>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-295540726</t>
  </si>
  <si>
    <t>726191001</t>
  </si>
  <si>
    <t>Ostatní příslušenství instalačních systémů zvukoizolační souprava pro WC a bidet</t>
  </si>
  <si>
    <t>-1381046042</t>
  </si>
  <si>
    <t>HZS</t>
  </si>
  <si>
    <t>Hodinové zúčtovací sazby</t>
  </si>
  <si>
    <t>001_ZTI</t>
  </si>
  <si>
    <t>Stavební přípomoce ZTI - úprava stávajících, přepojení ....</t>
  </si>
  <si>
    <t>512</t>
  </si>
  <si>
    <t>-1131988146</t>
  </si>
  <si>
    <t>HZS1292</t>
  </si>
  <si>
    <t>Hodinové zúčtovací sazby profesí HSV zemní a pomocné práce stavební dělník</t>
  </si>
  <si>
    <t>hod</t>
  </si>
  <si>
    <t>2133811865</t>
  </si>
  <si>
    <t>"odhad rozpočtáře - náklady naprostupy, výkopy"5</t>
  </si>
  <si>
    <t>24_018_0300 - UT</t>
  </si>
  <si>
    <t>713 - Izolace tepelné</t>
  </si>
  <si>
    <t>733 - Ústřední vytápění - rozvodné potrubí</t>
  </si>
  <si>
    <t>734 - Ústřední vytápění - armatury</t>
  </si>
  <si>
    <t>735 - Ústřední vytápění - otopná tělesa</t>
  </si>
  <si>
    <t>O01 - Ostatní</t>
  </si>
  <si>
    <t>713</t>
  </si>
  <si>
    <t>Izolace tepelné</t>
  </si>
  <si>
    <t>713461831</t>
  </si>
  <si>
    <t>Odstranění tepelné izolace potrubí, ohybů a armatur tvarovkami nebo deskami potrubními pouzdry staženými drátem uchycenými sponami potrubí, tloušťka izolace do 100 mm</t>
  </si>
  <si>
    <t>-1035530049</t>
  </si>
  <si>
    <t>11,6+10+8+4</t>
  </si>
  <si>
    <t>28377106</t>
  </si>
  <si>
    <t>pouzdro izolační potrubní z pěnového polyetylenu 18/20mm</t>
  </si>
  <si>
    <t>1500134201</t>
  </si>
  <si>
    <t>10*1,05</t>
  </si>
  <si>
    <t>10,5*1,02 'Přepočtené koeficientem množství</t>
  </si>
  <si>
    <t>MLT.I00000503</t>
  </si>
  <si>
    <t>izolace potrubí Mirelon Pro 15x20mm</t>
  </si>
  <si>
    <t>581843777</t>
  </si>
  <si>
    <t>11,6*1,05</t>
  </si>
  <si>
    <t>12,18*1,02 'Přepočtené koeficientem množství</t>
  </si>
  <si>
    <t>28377045</t>
  </si>
  <si>
    <t>pouzdro izolační potrubní z pěnového polyetylenu 22/20mm</t>
  </si>
  <si>
    <t>402775783</t>
  </si>
  <si>
    <t>8*1,05</t>
  </si>
  <si>
    <t>8,4*1,02 'Přepočtené koeficientem množství</t>
  </si>
  <si>
    <t>733</t>
  </si>
  <si>
    <t>Ústřední vytápění - rozvodné potrubí</t>
  </si>
  <si>
    <t>7332211_1</t>
  </si>
  <si>
    <t xml:space="preserve">Potrubí nere, lisované spoje D 15 - obdoba stávajícího </t>
  </si>
  <si>
    <t>1557308076</t>
  </si>
  <si>
    <t>"UT1"</t>
  </si>
  <si>
    <t>2*(4,8+1)</t>
  </si>
  <si>
    <t>7332211_2</t>
  </si>
  <si>
    <t xml:space="preserve">Potrubí nere, lisované spoje D 18 - obdoba stávajícího </t>
  </si>
  <si>
    <t>-1116473259</t>
  </si>
  <si>
    <t>2*(5)</t>
  </si>
  <si>
    <t>7332211_3</t>
  </si>
  <si>
    <t xml:space="preserve">Potrubí nere, lisované spoje D 22 - obdoba stávajícího </t>
  </si>
  <si>
    <t>1869168969</t>
  </si>
  <si>
    <t>2*(4)</t>
  </si>
  <si>
    <t>733290801</t>
  </si>
  <si>
    <t>Demontáž potrubí z trubek měděných Ø do 35/1,5</t>
  </si>
  <si>
    <t>1146300208</t>
  </si>
  <si>
    <t>733291101</t>
  </si>
  <si>
    <t>Zkoušky těsnosti potrubí z trubek měděných Ø do 35/1,5</t>
  </si>
  <si>
    <t>811009358</t>
  </si>
  <si>
    <t>11,6+10+8</t>
  </si>
  <si>
    <t>734</t>
  </si>
  <si>
    <t>Ústřední vytápění - armatury</t>
  </si>
  <si>
    <t>734211111</t>
  </si>
  <si>
    <t>Ventil závitový odvzdušňovací otopných těles V 4320 PN 6 do 120°C G 1/8</t>
  </si>
  <si>
    <t>-2085151657</t>
  </si>
  <si>
    <t>734221535</t>
  </si>
  <si>
    <t>Ventily regulační závitové termostatické, bez hlavice ovládání PN 16 do 110°C rohové dvouregulační G 3/8</t>
  </si>
  <si>
    <t>1500814566</t>
  </si>
  <si>
    <t>734221681</t>
  </si>
  <si>
    <t>Hlavice termostatická kapalinová R 470 GIACOMINI k ovládání termostatických ventilů Clip Clap</t>
  </si>
  <si>
    <t>-1161824531</t>
  </si>
  <si>
    <t>735</t>
  </si>
  <si>
    <t>Ústřední vytápění - otopná tělesa</t>
  </si>
  <si>
    <t>735152593</t>
  </si>
  <si>
    <t>Otopná tělesa panelová VK dvoudesková PN 1,0 MPa, T do 110°C se dvěma přídavnými přestupními plochami výšky tělesa 900 mm stavební délky / výkonu 600 mm / 1388 W</t>
  </si>
  <si>
    <t>1600737004</t>
  </si>
  <si>
    <t>O01</t>
  </si>
  <si>
    <t>Ostatní</t>
  </si>
  <si>
    <t>001/1</t>
  </si>
  <si>
    <t>Stavební přípomoce ÚT</t>
  </si>
  <si>
    <t>-679184610</t>
  </si>
  <si>
    <t>001/2</t>
  </si>
  <si>
    <t>Ostatní materiály a práce</t>
  </si>
  <si>
    <t>-2002448327</t>
  </si>
  <si>
    <t>24_018_0400 - Elektroinstalace</t>
  </si>
  <si>
    <t>DM_01 - Demontáže</t>
  </si>
  <si>
    <t>DZ_01 - Dodávky zařízení</t>
  </si>
  <si>
    <t>EL_01 - Elektromontáže</t>
  </si>
  <si>
    <t>ME_01 - Materiál elektromontážní</t>
  </si>
  <si>
    <t>OST_01 - Ostatní náklady</t>
  </si>
  <si>
    <t>DM_01</t>
  </si>
  <si>
    <t>Demontáže</t>
  </si>
  <si>
    <t>210990011</t>
  </si>
  <si>
    <t>demont stáv elektroinstalace</t>
  </si>
  <si>
    <t>1561375006</t>
  </si>
  <si>
    <t>DZ_01</t>
  </si>
  <si>
    <t>Dodávky zařízení</t>
  </si>
  <si>
    <t>510301A</t>
  </si>
  <si>
    <t>ozn A-svitid LED 28W/840,M600 Mikro IP20 kompl</t>
  </si>
  <si>
    <t>ks</t>
  </si>
  <si>
    <t>503465164</t>
  </si>
  <si>
    <t>510363</t>
  </si>
  <si>
    <t>LED svítidlo na kuchyň linku 17W</t>
  </si>
  <si>
    <t>1333719474</t>
  </si>
  <si>
    <t>552423</t>
  </si>
  <si>
    <t>nouz svítidlo protipanické LED/IP20 1hod</t>
  </si>
  <si>
    <t>-1721254719</t>
  </si>
  <si>
    <t>EL_01</t>
  </si>
  <si>
    <t>Elektromontáže</t>
  </si>
  <si>
    <t>210110041</t>
  </si>
  <si>
    <t>spínač zapuštěný vč.zapojení 1pólový/řazení 1</t>
  </si>
  <si>
    <t>422811250</t>
  </si>
  <si>
    <t>210110045</t>
  </si>
  <si>
    <t>přepínač zapuštěný vč.zapojení střídavý/řazení 6</t>
  </si>
  <si>
    <t>223914428</t>
  </si>
  <si>
    <t>210110046</t>
  </si>
  <si>
    <t>přepínač zapuštěný vč.zapojení křížový/řazení 7</t>
  </si>
  <si>
    <t>190654176</t>
  </si>
  <si>
    <t>210111012</t>
  </si>
  <si>
    <t>zásuvka domovní zapuštěná vč.zapojení průběžně</t>
  </si>
  <si>
    <t>-1924542300</t>
  </si>
  <si>
    <t>210201021</t>
  </si>
  <si>
    <t>svítidlo LED vestavné - kuch linka</t>
  </si>
  <si>
    <t>-395001453</t>
  </si>
  <si>
    <t>210201021.1</t>
  </si>
  <si>
    <t>kompletní montáž LED pásků</t>
  </si>
  <si>
    <t>-1327285750</t>
  </si>
  <si>
    <t>210201101</t>
  </si>
  <si>
    <t>svítidlo LED stropní</t>
  </si>
  <si>
    <t>15367937</t>
  </si>
  <si>
    <t>210201201</t>
  </si>
  <si>
    <t>nouzové orientační svítidlo LED</t>
  </si>
  <si>
    <t>-1356003047</t>
  </si>
  <si>
    <t>210810048</t>
  </si>
  <si>
    <t>kabel(-CYKY) pevně uložený do 3x6/4x4/7x2,5</t>
  </si>
  <si>
    <t>-1391109344</t>
  </si>
  <si>
    <t>50+80+50</t>
  </si>
  <si>
    <t>210990001</t>
  </si>
  <si>
    <t>pomoc montážní práce nezahrnuté v ceník položkách</t>
  </si>
  <si>
    <t>-538274949</t>
  </si>
  <si>
    <t>ME_01</t>
  </si>
  <si>
    <t>Materiál elektromontážní</t>
  </si>
  <si>
    <t>101105</t>
  </si>
  <si>
    <t>kabel CYKY 3x1,5</t>
  </si>
  <si>
    <t>-1991698880</t>
  </si>
  <si>
    <t>101106</t>
  </si>
  <si>
    <t>kabel CYKY 3x2,5</t>
  </si>
  <si>
    <t>-120614013</t>
  </si>
  <si>
    <t>101305</t>
  </si>
  <si>
    <t>kabel CYKY 5x1,5</t>
  </si>
  <si>
    <t>1242869042</t>
  </si>
  <si>
    <t>199222</t>
  </si>
  <si>
    <t>svorka 3x2,5mm2 krabicová bezšroubo</t>
  </si>
  <si>
    <t>1663840639</t>
  </si>
  <si>
    <t>311415</t>
  </si>
  <si>
    <t>krabice univerz, přístroj KPR68/71L</t>
  </si>
  <si>
    <t>120505945</t>
  </si>
  <si>
    <t>410101</t>
  </si>
  <si>
    <t>kryt spínače 1-duchý pro ř.1,6,7,1/0</t>
  </si>
  <si>
    <t>-141085681</t>
  </si>
  <si>
    <t>420091</t>
  </si>
  <si>
    <t>rámeček pro 1 přístroj</t>
  </si>
  <si>
    <t>1713652492</t>
  </si>
  <si>
    <t>-5276284</t>
  </si>
  <si>
    <t>420092</t>
  </si>
  <si>
    <t>rámeček pro 2 přístroje vodorovný</t>
  </si>
  <si>
    <t>331162826</t>
  </si>
  <si>
    <t>900001</t>
  </si>
  <si>
    <t>pomocný materiál nezahr v ceník položkách</t>
  </si>
  <si>
    <t>-2005038226</t>
  </si>
  <si>
    <t>OST_01</t>
  </si>
  <si>
    <t>Ostatní náklady</t>
  </si>
  <si>
    <t>218009001</t>
  </si>
  <si>
    <t>poplatek za recyklaci svítidla</t>
  </si>
  <si>
    <t>116920293</t>
  </si>
  <si>
    <t>OST_01_01</t>
  </si>
  <si>
    <t>přesun dodávek</t>
  </si>
  <si>
    <t>-1370348271</t>
  </si>
  <si>
    <t>OST_01_02</t>
  </si>
  <si>
    <t>podružný materiál</t>
  </si>
  <si>
    <t>-370827885</t>
  </si>
  <si>
    <t>OST_01_03</t>
  </si>
  <si>
    <t>dokumentace skutečného provedení</t>
  </si>
  <si>
    <t>2024264481</t>
  </si>
  <si>
    <t>OST_01_04</t>
  </si>
  <si>
    <t>revize elektro</t>
  </si>
  <si>
    <t>-1297975602</t>
  </si>
  <si>
    <t>P</t>
  </si>
  <si>
    <t>Poznámka k položce:_x000d_
M.Gatter</t>
  </si>
  <si>
    <t>24_018_0500 - ostatní náklady</t>
  </si>
  <si>
    <t>OST - Ostatní</t>
  </si>
  <si>
    <t>OST</t>
  </si>
  <si>
    <t>001/01a</t>
  </si>
  <si>
    <t>VRN - zařízení staveniště, ostatní náklady stavby, hlášení, opatření zajištění</t>
  </si>
  <si>
    <t>338746088</t>
  </si>
  <si>
    <t>001/01b</t>
  </si>
  <si>
    <t>VRN - osazení měřičů vody a elektřiny, náklady na energie a zdroje</t>
  </si>
  <si>
    <t>-1614154887</t>
  </si>
  <si>
    <t>001/01d</t>
  </si>
  <si>
    <t>VRN - provédení úklid stavby a dotčeného okolí, provédení likvidaci zařízení staveniště do jednoho týdne od ukončení činností</t>
  </si>
  <si>
    <t>-1430988539</t>
  </si>
  <si>
    <t>001/01e</t>
  </si>
  <si>
    <t>VRN - mimostaveništní doprava</t>
  </si>
  <si>
    <t>2105037630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</si>
</sst>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24_018_0000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Revitalizace zázemí sálu Všelibice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č. p. 65, Všelibice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7. 2. 2024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všelibice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Ing. R.Hladký</v>
      </c>
      <c r="AN49" s="64"/>
      <c r="AO49" s="64"/>
      <c r="AP49" s="64"/>
      <c r="AQ49" s="40"/>
      <c r="AR49" s="44"/>
      <c r="AS49" s="74" t="s">
        <v>51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>Ing. R.Hladký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52</v>
      </c>
      <c r="D52" s="87"/>
      <c r="E52" s="87"/>
      <c r="F52" s="87"/>
      <c r="G52" s="87"/>
      <c r="H52" s="88"/>
      <c r="I52" s="89" t="s">
        <v>53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54</v>
      </c>
      <c r="AH52" s="87"/>
      <c r="AI52" s="87"/>
      <c r="AJ52" s="87"/>
      <c r="AK52" s="87"/>
      <c r="AL52" s="87"/>
      <c r="AM52" s="87"/>
      <c r="AN52" s="89" t="s">
        <v>55</v>
      </c>
      <c r="AO52" s="87"/>
      <c r="AP52" s="87"/>
      <c r="AQ52" s="91" t="s">
        <v>56</v>
      </c>
      <c r="AR52" s="44"/>
      <c r="AS52" s="92" t="s">
        <v>57</v>
      </c>
      <c r="AT52" s="93" t="s">
        <v>58</v>
      </c>
      <c r="AU52" s="93" t="s">
        <v>59</v>
      </c>
      <c r="AV52" s="93" t="s">
        <v>60</v>
      </c>
      <c r="AW52" s="93" t="s">
        <v>61</v>
      </c>
      <c r="AX52" s="93" t="s">
        <v>62</v>
      </c>
      <c r="AY52" s="93" t="s">
        <v>63</v>
      </c>
      <c r="AZ52" s="93" t="s">
        <v>64</v>
      </c>
      <c r="BA52" s="93" t="s">
        <v>65</v>
      </c>
      <c r="BB52" s="93" t="s">
        <v>66</v>
      </c>
      <c r="BC52" s="93" t="s">
        <v>67</v>
      </c>
      <c r="BD52" s="94" t="s">
        <v>68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69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ROUND(SUM(AG55:AG59),2)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ROUND(SUM(AS55:AS59),2)</f>
        <v>0</v>
      </c>
      <c r="AT54" s="106">
        <f>ROUND(SUM(AV54:AW54),2)</f>
        <v>0</v>
      </c>
      <c r="AU54" s="107">
        <f>ROUND(SUM(AU55:AU59),5)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ROUND(SUM(AZ55:AZ59),2)</f>
        <v>0</v>
      </c>
      <c r="BA54" s="106">
        <f>ROUND(SUM(BA55:BA59),2)</f>
        <v>0</v>
      </c>
      <c r="BB54" s="106">
        <f>ROUND(SUM(BB55:BB59),2)</f>
        <v>0</v>
      </c>
      <c r="BC54" s="106">
        <f>ROUND(SUM(BC55:BC59),2)</f>
        <v>0</v>
      </c>
      <c r="BD54" s="108">
        <f>ROUND(SUM(BD55:BD59),2)</f>
        <v>0</v>
      </c>
      <c r="BE54" s="6"/>
      <c r="BS54" s="109" t="s">
        <v>70</v>
      </c>
      <c r="BT54" s="109" t="s">
        <v>71</v>
      </c>
      <c r="BU54" s="110" t="s">
        <v>72</v>
      </c>
      <c r="BV54" s="109" t="s">
        <v>73</v>
      </c>
      <c r="BW54" s="109" t="s">
        <v>5</v>
      </c>
      <c r="BX54" s="109" t="s">
        <v>74</v>
      </c>
      <c r="CL54" s="109" t="s">
        <v>19</v>
      </c>
    </row>
    <row r="55" s="7" customFormat="1" ht="24.75" customHeight="1">
      <c r="A55" s="111" t="s">
        <v>75</v>
      </c>
      <c r="B55" s="112"/>
      <c r="C55" s="113"/>
      <c r="D55" s="114" t="s">
        <v>76</v>
      </c>
      <c r="E55" s="114"/>
      <c r="F55" s="114"/>
      <c r="G55" s="114"/>
      <c r="H55" s="114"/>
      <c r="I55" s="115"/>
      <c r="J55" s="114" t="s">
        <v>77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'24_018_0100 - Stavební část'!J30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78</v>
      </c>
      <c r="AR55" s="118"/>
      <c r="AS55" s="119">
        <v>0</v>
      </c>
      <c r="AT55" s="120">
        <f>ROUND(SUM(AV55:AW55),2)</f>
        <v>0</v>
      </c>
      <c r="AU55" s="121">
        <f>'24_018_0100 - Stavební část'!P95</f>
        <v>0</v>
      </c>
      <c r="AV55" s="120">
        <f>'24_018_0100 - Stavební část'!J33</f>
        <v>0</v>
      </c>
      <c r="AW55" s="120">
        <f>'24_018_0100 - Stavební část'!J34</f>
        <v>0</v>
      </c>
      <c r="AX55" s="120">
        <f>'24_018_0100 - Stavební část'!J35</f>
        <v>0</v>
      </c>
      <c r="AY55" s="120">
        <f>'24_018_0100 - Stavební část'!J36</f>
        <v>0</v>
      </c>
      <c r="AZ55" s="120">
        <f>'24_018_0100 - Stavební část'!F33</f>
        <v>0</v>
      </c>
      <c r="BA55" s="120">
        <f>'24_018_0100 - Stavební část'!F34</f>
        <v>0</v>
      </c>
      <c r="BB55" s="120">
        <f>'24_018_0100 - Stavební část'!F35</f>
        <v>0</v>
      </c>
      <c r="BC55" s="120">
        <f>'24_018_0100 - Stavební část'!F36</f>
        <v>0</v>
      </c>
      <c r="BD55" s="122">
        <f>'24_018_0100 - Stavební část'!F37</f>
        <v>0</v>
      </c>
      <c r="BE55" s="7"/>
      <c r="BT55" s="123" t="s">
        <v>79</v>
      </c>
      <c r="BV55" s="123" t="s">
        <v>73</v>
      </c>
      <c r="BW55" s="123" t="s">
        <v>80</v>
      </c>
      <c r="BX55" s="123" t="s">
        <v>5</v>
      </c>
      <c r="CL55" s="123" t="s">
        <v>19</v>
      </c>
      <c r="CM55" s="123" t="s">
        <v>81</v>
      </c>
    </row>
    <row r="56" s="7" customFormat="1" ht="24.75" customHeight="1">
      <c r="A56" s="111" t="s">
        <v>75</v>
      </c>
      <c r="B56" s="112"/>
      <c r="C56" s="113"/>
      <c r="D56" s="114" t="s">
        <v>82</v>
      </c>
      <c r="E56" s="114"/>
      <c r="F56" s="114"/>
      <c r="G56" s="114"/>
      <c r="H56" s="114"/>
      <c r="I56" s="115"/>
      <c r="J56" s="114" t="s">
        <v>83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'24_018_0200 - ZTI'!J30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78</v>
      </c>
      <c r="AR56" s="118"/>
      <c r="AS56" s="119">
        <v>0</v>
      </c>
      <c r="AT56" s="120">
        <f>ROUND(SUM(AV56:AW56),2)</f>
        <v>0</v>
      </c>
      <c r="AU56" s="121">
        <f>'24_018_0200 - ZTI'!P85</f>
        <v>0</v>
      </c>
      <c r="AV56" s="120">
        <f>'24_018_0200 - ZTI'!J33</f>
        <v>0</v>
      </c>
      <c r="AW56" s="120">
        <f>'24_018_0200 - ZTI'!J34</f>
        <v>0</v>
      </c>
      <c r="AX56" s="120">
        <f>'24_018_0200 - ZTI'!J35</f>
        <v>0</v>
      </c>
      <c r="AY56" s="120">
        <f>'24_018_0200 - ZTI'!J36</f>
        <v>0</v>
      </c>
      <c r="AZ56" s="120">
        <f>'24_018_0200 - ZTI'!F33</f>
        <v>0</v>
      </c>
      <c r="BA56" s="120">
        <f>'24_018_0200 - ZTI'!F34</f>
        <v>0</v>
      </c>
      <c r="BB56" s="120">
        <f>'24_018_0200 - ZTI'!F35</f>
        <v>0</v>
      </c>
      <c r="BC56" s="120">
        <f>'24_018_0200 - ZTI'!F36</f>
        <v>0</v>
      </c>
      <c r="BD56" s="122">
        <f>'24_018_0200 - ZTI'!F37</f>
        <v>0</v>
      </c>
      <c r="BE56" s="7"/>
      <c r="BT56" s="123" t="s">
        <v>79</v>
      </c>
      <c r="BV56" s="123" t="s">
        <v>73</v>
      </c>
      <c r="BW56" s="123" t="s">
        <v>84</v>
      </c>
      <c r="BX56" s="123" t="s">
        <v>5</v>
      </c>
      <c r="CL56" s="123" t="s">
        <v>19</v>
      </c>
      <c r="CM56" s="123" t="s">
        <v>81</v>
      </c>
    </row>
    <row r="57" s="7" customFormat="1" ht="24.75" customHeight="1">
      <c r="A57" s="111" t="s">
        <v>75</v>
      </c>
      <c r="B57" s="112"/>
      <c r="C57" s="113"/>
      <c r="D57" s="114" t="s">
        <v>85</v>
      </c>
      <c r="E57" s="114"/>
      <c r="F57" s="114"/>
      <c r="G57" s="114"/>
      <c r="H57" s="114"/>
      <c r="I57" s="115"/>
      <c r="J57" s="114" t="s">
        <v>86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'24_018_0300 - UT'!J30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78</v>
      </c>
      <c r="AR57" s="118"/>
      <c r="AS57" s="119">
        <v>0</v>
      </c>
      <c r="AT57" s="120">
        <f>ROUND(SUM(AV57:AW57),2)</f>
        <v>0</v>
      </c>
      <c r="AU57" s="121">
        <f>'24_018_0300 - UT'!P84</f>
        <v>0</v>
      </c>
      <c r="AV57" s="120">
        <f>'24_018_0300 - UT'!J33</f>
        <v>0</v>
      </c>
      <c r="AW57" s="120">
        <f>'24_018_0300 - UT'!J34</f>
        <v>0</v>
      </c>
      <c r="AX57" s="120">
        <f>'24_018_0300 - UT'!J35</f>
        <v>0</v>
      </c>
      <c r="AY57" s="120">
        <f>'24_018_0300 - UT'!J36</f>
        <v>0</v>
      </c>
      <c r="AZ57" s="120">
        <f>'24_018_0300 - UT'!F33</f>
        <v>0</v>
      </c>
      <c r="BA57" s="120">
        <f>'24_018_0300 - UT'!F34</f>
        <v>0</v>
      </c>
      <c r="BB57" s="120">
        <f>'24_018_0300 - UT'!F35</f>
        <v>0</v>
      </c>
      <c r="BC57" s="120">
        <f>'24_018_0300 - UT'!F36</f>
        <v>0</v>
      </c>
      <c r="BD57" s="122">
        <f>'24_018_0300 - UT'!F37</f>
        <v>0</v>
      </c>
      <c r="BE57" s="7"/>
      <c r="BT57" s="123" t="s">
        <v>79</v>
      </c>
      <c r="BV57" s="123" t="s">
        <v>73</v>
      </c>
      <c r="BW57" s="123" t="s">
        <v>87</v>
      </c>
      <c r="BX57" s="123" t="s">
        <v>5</v>
      </c>
      <c r="CL57" s="123" t="s">
        <v>19</v>
      </c>
      <c r="CM57" s="123" t="s">
        <v>81</v>
      </c>
    </row>
    <row r="58" s="7" customFormat="1" ht="24.75" customHeight="1">
      <c r="A58" s="111" t="s">
        <v>75</v>
      </c>
      <c r="B58" s="112"/>
      <c r="C58" s="113"/>
      <c r="D58" s="114" t="s">
        <v>88</v>
      </c>
      <c r="E58" s="114"/>
      <c r="F58" s="114"/>
      <c r="G58" s="114"/>
      <c r="H58" s="114"/>
      <c r="I58" s="115"/>
      <c r="J58" s="114" t="s">
        <v>89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'24_018_0400 - Elektroinst...'!J30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78</v>
      </c>
      <c r="AR58" s="118"/>
      <c r="AS58" s="119">
        <v>0</v>
      </c>
      <c r="AT58" s="120">
        <f>ROUND(SUM(AV58:AW58),2)</f>
        <v>0</v>
      </c>
      <c r="AU58" s="121">
        <f>'24_018_0400 - Elektroinst...'!P84</f>
        <v>0</v>
      </c>
      <c r="AV58" s="120">
        <f>'24_018_0400 - Elektroinst...'!J33</f>
        <v>0</v>
      </c>
      <c r="AW58" s="120">
        <f>'24_018_0400 - Elektroinst...'!J34</f>
        <v>0</v>
      </c>
      <c r="AX58" s="120">
        <f>'24_018_0400 - Elektroinst...'!J35</f>
        <v>0</v>
      </c>
      <c r="AY58" s="120">
        <f>'24_018_0400 - Elektroinst...'!J36</f>
        <v>0</v>
      </c>
      <c r="AZ58" s="120">
        <f>'24_018_0400 - Elektroinst...'!F33</f>
        <v>0</v>
      </c>
      <c r="BA58" s="120">
        <f>'24_018_0400 - Elektroinst...'!F34</f>
        <v>0</v>
      </c>
      <c r="BB58" s="120">
        <f>'24_018_0400 - Elektroinst...'!F35</f>
        <v>0</v>
      </c>
      <c r="BC58" s="120">
        <f>'24_018_0400 - Elektroinst...'!F36</f>
        <v>0</v>
      </c>
      <c r="BD58" s="122">
        <f>'24_018_0400 - Elektroinst...'!F37</f>
        <v>0</v>
      </c>
      <c r="BE58" s="7"/>
      <c r="BT58" s="123" t="s">
        <v>79</v>
      </c>
      <c r="BV58" s="123" t="s">
        <v>73</v>
      </c>
      <c r="BW58" s="123" t="s">
        <v>90</v>
      </c>
      <c r="BX58" s="123" t="s">
        <v>5</v>
      </c>
      <c r="CL58" s="123" t="s">
        <v>19</v>
      </c>
      <c r="CM58" s="123" t="s">
        <v>81</v>
      </c>
    </row>
    <row r="59" s="7" customFormat="1" ht="24.75" customHeight="1">
      <c r="A59" s="111" t="s">
        <v>75</v>
      </c>
      <c r="B59" s="112"/>
      <c r="C59" s="113"/>
      <c r="D59" s="114" t="s">
        <v>91</v>
      </c>
      <c r="E59" s="114"/>
      <c r="F59" s="114"/>
      <c r="G59" s="114"/>
      <c r="H59" s="114"/>
      <c r="I59" s="115"/>
      <c r="J59" s="114" t="s">
        <v>92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'24_018_0500 - ostatní nák...'!J30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78</v>
      </c>
      <c r="AR59" s="118"/>
      <c r="AS59" s="124">
        <v>0</v>
      </c>
      <c r="AT59" s="125">
        <f>ROUND(SUM(AV59:AW59),2)</f>
        <v>0</v>
      </c>
      <c r="AU59" s="126">
        <f>'24_018_0500 - ostatní nák...'!P80</f>
        <v>0</v>
      </c>
      <c r="AV59" s="125">
        <f>'24_018_0500 - ostatní nák...'!J33</f>
        <v>0</v>
      </c>
      <c r="AW59" s="125">
        <f>'24_018_0500 - ostatní nák...'!J34</f>
        <v>0</v>
      </c>
      <c r="AX59" s="125">
        <f>'24_018_0500 - ostatní nák...'!J35</f>
        <v>0</v>
      </c>
      <c r="AY59" s="125">
        <f>'24_018_0500 - ostatní nák...'!J36</f>
        <v>0</v>
      </c>
      <c r="AZ59" s="125">
        <f>'24_018_0500 - ostatní nák...'!F33</f>
        <v>0</v>
      </c>
      <c r="BA59" s="125">
        <f>'24_018_0500 - ostatní nák...'!F34</f>
        <v>0</v>
      </c>
      <c r="BB59" s="125">
        <f>'24_018_0500 - ostatní nák...'!F35</f>
        <v>0</v>
      </c>
      <c r="BC59" s="125">
        <f>'24_018_0500 - ostatní nák...'!F36</f>
        <v>0</v>
      </c>
      <c r="BD59" s="127">
        <f>'24_018_0500 - ostatní nák...'!F37</f>
        <v>0</v>
      </c>
      <c r="BE59" s="7"/>
      <c r="BT59" s="123" t="s">
        <v>79</v>
      </c>
      <c r="BV59" s="123" t="s">
        <v>73</v>
      </c>
      <c r="BW59" s="123" t="s">
        <v>93</v>
      </c>
      <c r="BX59" s="123" t="s">
        <v>5</v>
      </c>
      <c r="CL59" s="123" t="s">
        <v>19</v>
      </c>
      <c r="CM59" s="123" t="s">
        <v>81</v>
      </c>
    </row>
    <row r="60" s="2" customFormat="1" ht="30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4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="2" customFormat="1" ht="6.96" customHeight="1">
      <c r="A61" s="38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44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</sheetData>
  <sheetProtection sheet="1" formatColumns="0" formatRows="0" objects="1" scenarios="1" spinCount="100000" saltValue="pU8O44BNLwa+0yFGPXx/WHCGU7Nu2RS+HKCw4BIEohO9z8753gNHzzXt7NNG6IQxyBwIRcg0oc4m2i2zFtPAoQ==" hashValue="7jgRAr0ieCkJd4gYbkWYk6pFTujkpKSOv47J0AsNIdp72y0pavBR9yabMeIltUEcgPesDM7t3Ajp7nDaIP1oY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4_018_0100 - Stavební část'!C2" display="/"/>
    <hyperlink ref="A56" location="'24_018_0200 - ZTI'!C2" display="/"/>
    <hyperlink ref="A57" location="'24_018_0300 - UT'!C2" display="/"/>
    <hyperlink ref="A58" location="'24_018_0400 - Elektroinst...'!C2" display="/"/>
    <hyperlink ref="A59" location="'24_018_0500 - ostatní ná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Revitalizace zázemí sálu Všelibice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7. 2. 2024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35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37</v>
      </c>
      <c r="E30" s="38"/>
      <c r="F30" s="38"/>
      <c r="G30" s="38"/>
      <c r="H30" s="38"/>
      <c r="I30" s="38"/>
      <c r="J30" s="144">
        <f>ROUND(J95,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39</v>
      </c>
      <c r="G32" s="38"/>
      <c r="H32" s="38"/>
      <c r="I32" s="145" t="s">
        <v>38</v>
      </c>
      <c r="J32" s="145" t="s">
        <v>40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41</v>
      </c>
      <c r="E33" s="132" t="s">
        <v>42</v>
      </c>
      <c r="F33" s="147">
        <f>ROUND((SUM(BE95:BE321)),  2)</f>
        <v>0</v>
      </c>
      <c r="G33" s="38"/>
      <c r="H33" s="38"/>
      <c r="I33" s="148">
        <v>0.20999999999999999</v>
      </c>
      <c r="J33" s="147">
        <f>ROUND(((SUM(BE95:BE321))*I33),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43</v>
      </c>
      <c r="F34" s="147">
        <f>ROUND((SUM(BF95:BF321)),  2)</f>
        <v>0</v>
      </c>
      <c r="G34" s="38"/>
      <c r="H34" s="38"/>
      <c r="I34" s="148">
        <v>0.14999999999999999</v>
      </c>
      <c r="J34" s="147">
        <f>ROUND(((SUM(BF95:BF321))*I34),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44</v>
      </c>
      <c r="F35" s="147">
        <f>ROUND((SUM(BG95:BG321)),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45</v>
      </c>
      <c r="F36" s="147">
        <f>ROUND((SUM(BH95:BH321)),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46</v>
      </c>
      <c r="F37" s="147">
        <f>ROUND((SUM(BI95:BI321)),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0" t="str">
        <f>E7</f>
        <v>Revitalizace zázemí sálu Všelibice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24_018_0100 - Stavební část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 p. 65, Všelibice</v>
      </c>
      <c r="G52" s="40"/>
      <c r="H52" s="40"/>
      <c r="I52" s="32" t="s">
        <v>23</v>
      </c>
      <c r="J52" s="72" t="str">
        <f>IF(J12="","",J12)</f>
        <v>7. 2. 2024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všelibice</v>
      </c>
      <c r="G54" s="40"/>
      <c r="H54" s="40"/>
      <c r="I54" s="32" t="s">
        <v>31</v>
      </c>
      <c r="J54" s="36" t="str">
        <f>E21</f>
        <v>Ing. R.Hladký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Ing. R.Hladký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98</v>
      </c>
      <c r="D57" s="162"/>
      <c r="E57" s="162"/>
      <c r="F57" s="162"/>
      <c r="G57" s="162"/>
      <c r="H57" s="162"/>
      <c r="I57" s="162"/>
      <c r="J57" s="163" t="s">
        <v>99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69</v>
      </c>
      <c r="D59" s="40"/>
      <c r="E59" s="40"/>
      <c r="F59" s="40"/>
      <c r="G59" s="40"/>
      <c r="H59" s="40"/>
      <c r="I59" s="40"/>
      <c r="J59" s="102">
        <f>J95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hidden="1" s="9" customFormat="1" ht="24.96" customHeight="1">
      <c r="A60" s="9"/>
      <c r="B60" s="165"/>
      <c r="C60" s="166"/>
      <c r="D60" s="167" t="s">
        <v>101</v>
      </c>
      <c r="E60" s="168"/>
      <c r="F60" s="168"/>
      <c r="G60" s="168"/>
      <c r="H60" s="168"/>
      <c r="I60" s="168"/>
      <c r="J60" s="169">
        <f>J96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1"/>
      <c r="C61" s="172"/>
      <c r="D61" s="173" t="s">
        <v>102</v>
      </c>
      <c r="E61" s="174"/>
      <c r="F61" s="174"/>
      <c r="G61" s="174"/>
      <c r="H61" s="174"/>
      <c r="I61" s="174"/>
      <c r="J61" s="175">
        <f>J97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1"/>
      <c r="C62" s="172"/>
      <c r="D62" s="173" t="s">
        <v>103</v>
      </c>
      <c r="E62" s="174"/>
      <c r="F62" s="174"/>
      <c r="G62" s="174"/>
      <c r="H62" s="174"/>
      <c r="I62" s="174"/>
      <c r="J62" s="175">
        <f>J104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1"/>
      <c r="C63" s="172"/>
      <c r="D63" s="173" t="s">
        <v>104</v>
      </c>
      <c r="E63" s="174"/>
      <c r="F63" s="174"/>
      <c r="G63" s="174"/>
      <c r="H63" s="174"/>
      <c r="I63" s="174"/>
      <c r="J63" s="175">
        <f>J140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1"/>
      <c r="C64" s="172"/>
      <c r="D64" s="173" t="s">
        <v>105</v>
      </c>
      <c r="E64" s="174"/>
      <c r="F64" s="174"/>
      <c r="G64" s="174"/>
      <c r="H64" s="174"/>
      <c r="I64" s="174"/>
      <c r="J64" s="175">
        <f>J183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1"/>
      <c r="C65" s="172"/>
      <c r="D65" s="173" t="s">
        <v>106</v>
      </c>
      <c r="E65" s="174"/>
      <c r="F65" s="174"/>
      <c r="G65" s="174"/>
      <c r="H65" s="174"/>
      <c r="I65" s="174"/>
      <c r="J65" s="175">
        <f>J189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9" customFormat="1" ht="24.96" customHeight="1">
      <c r="A66" s="9"/>
      <c r="B66" s="165"/>
      <c r="C66" s="166"/>
      <c r="D66" s="167" t="s">
        <v>107</v>
      </c>
      <c r="E66" s="168"/>
      <c r="F66" s="168"/>
      <c r="G66" s="168"/>
      <c r="H66" s="168"/>
      <c r="I66" s="168"/>
      <c r="J66" s="169">
        <f>J191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10" customFormat="1" ht="19.92" customHeight="1">
      <c r="A67" s="10"/>
      <c r="B67" s="171"/>
      <c r="C67" s="172"/>
      <c r="D67" s="173" t="s">
        <v>108</v>
      </c>
      <c r="E67" s="174"/>
      <c r="F67" s="174"/>
      <c r="G67" s="174"/>
      <c r="H67" s="174"/>
      <c r="I67" s="174"/>
      <c r="J67" s="175">
        <f>J192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71"/>
      <c r="C68" s="172"/>
      <c r="D68" s="173" t="s">
        <v>109</v>
      </c>
      <c r="E68" s="174"/>
      <c r="F68" s="174"/>
      <c r="G68" s="174"/>
      <c r="H68" s="174"/>
      <c r="I68" s="174"/>
      <c r="J68" s="175">
        <f>J199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71"/>
      <c r="C69" s="172"/>
      <c r="D69" s="173" t="s">
        <v>110</v>
      </c>
      <c r="E69" s="174"/>
      <c r="F69" s="174"/>
      <c r="G69" s="174"/>
      <c r="H69" s="174"/>
      <c r="I69" s="174"/>
      <c r="J69" s="175">
        <f>J210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71"/>
      <c r="C70" s="172"/>
      <c r="D70" s="173" t="s">
        <v>111</v>
      </c>
      <c r="E70" s="174"/>
      <c r="F70" s="174"/>
      <c r="G70" s="174"/>
      <c r="H70" s="174"/>
      <c r="I70" s="174"/>
      <c r="J70" s="175">
        <f>J220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71"/>
      <c r="C71" s="172"/>
      <c r="D71" s="173" t="s">
        <v>112</v>
      </c>
      <c r="E71" s="174"/>
      <c r="F71" s="174"/>
      <c r="G71" s="174"/>
      <c r="H71" s="174"/>
      <c r="I71" s="174"/>
      <c r="J71" s="175">
        <f>J230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71"/>
      <c r="C72" s="172"/>
      <c r="D72" s="173" t="s">
        <v>113</v>
      </c>
      <c r="E72" s="174"/>
      <c r="F72" s="174"/>
      <c r="G72" s="174"/>
      <c r="H72" s="174"/>
      <c r="I72" s="174"/>
      <c r="J72" s="175">
        <f>J246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71"/>
      <c r="C73" s="172"/>
      <c r="D73" s="173" t="s">
        <v>114</v>
      </c>
      <c r="E73" s="174"/>
      <c r="F73" s="174"/>
      <c r="G73" s="174"/>
      <c r="H73" s="174"/>
      <c r="I73" s="174"/>
      <c r="J73" s="175">
        <f>J287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71"/>
      <c r="C74" s="172"/>
      <c r="D74" s="173" t="s">
        <v>115</v>
      </c>
      <c r="E74" s="174"/>
      <c r="F74" s="174"/>
      <c r="G74" s="174"/>
      <c r="H74" s="174"/>
      <c r="I74" s="174"/>
      <c r="J74" s="175">
        <f>J305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71"/>
      <c r="C75" s="172"/>
      <c r="D75" s="173" t="s">
        <v>116</v>
      </c>
      <c r="E75" s="174"/>
      <c r="F75" s="174"/>
      <c r="G75" s="174"/>
      <c r="H75" s="174"/>
      <c r="I75" s="174"/>
      <c r="J75" s="175">
        <f>J316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2" customFormat="1" ht="21.84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6.96" customHeight="1">
      <c r="A77" s="38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60" t="str">
        <f>E7</f>
        <v>Revitalizace zázemí sálu Všelibice</v>
      </c>
      <c r="F85" s="32"/>
      <c r="G85" s="32"/>
      <c r="H85" s="32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69" t="str">
        <f>E9</f>
        <v>24_018_0100 - Stavební část</v>
      </c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>č. p. 65, Všelibice</v>
      </c>
      <c r="G89" s="40"/>
      <c r="H89" s="40"/>
      <c r="I89" s="32" t="s">
        <v>23</v>
      </c>
      <c r="J89" s="72" t="str">
        <f>IF(J12="","",J12)</f>
        <v>7. 2. 2024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>Obec všelibice</v>
      </c>
      <c r="G91" s="40"/>
      <c r="H91" s="40"/>
      <c r="I91" s="32" t="s">
        <v>31</v>
      </c>
      <c r="J91" s="36" t="str">
        <f>E21</f>
        <v>Ing. R.Hladký</v>
      </c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R.Hladký</v>
      </c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11" customFormat="1" ht="29.28" customHeight="1">
      <c r="A94" s="177"/>
      <c r="B94" s="178"/>
      <c r="C94" s="179" t="s">
        <v>118</v>
      </c>
      <c r="D94" s="180" t="s">
        <v>56</v>
      </c>
      <c r="E94" s="180" t="s">
        <v>52</v>
      </c>
      <c r="F94" s="180" t="s">
        <v>53</v>
      </c>
      <c r="G94" s="180" t="s">
        <v>119</v>
      </c>
      <c r="H94" s="180" t="s">
        <v>120</v>
      </c>
      <c r="I94" s="180" t="s">
        <v>121</v>
      </c>
      <c r="J94" s="181" t="s">
        <v>99</v>
      </c>
      <c r="K94" s="182" t="s">
        <v>122</v>
      </c>
      <c r="L94" s="183"/>
      <c r="M94" s="92" t="s">
        <v>19</v>
      </c>
      <c r="N94" s="93" t="s">
        <v>41</v>
      </c>
      <c r="O94" s="93" t="s">
        <v>123</v>
      </c>
      <c r="P94" s="93" t="s">
        <v>124</v>
      </c>
      <c r="Q94" s="93" t="s">
        <v>125</v>
      </c>
      <c r="R94" s="93" t="s">
        <v>126</v>
      </c>
      <c r="S94" s="93" t="s">
        <v>127</v>
      </c>
      <c r="T94" s="94" t="s">
        <v>128</v>
      </c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</row>
    <row r="95" s="2" customFormat="1" ht="22.8" customHeight="1">
      <c r="A95" s="38"/>
      <c r="B95" s="39"/>
      <c r="C95" s="99" t="s">
        <v>129</v>
      </c>
      <c r="D95" s="40"/>
      <c r="E95" s="40"/>
      <c r="F95" s="40"/>
      <c r="G95" s="40"/>
      <c r="H95" s="40"/>
      <c r="I95" s="40"/>
      <c r="J95" s="184">
        <f>BK95</f>
        <v>0</v>
      </c>
      <c r="K95" s="40"/>
      <c r="L95" s="44"/>
      <c r="M95" s="95"/>
      <c r="N95" s="185"/>
      <c r="O95" s="96"/>
      <c r="P95" s="186">
        <f>P96+P191</f>
        <v>0</v>
      </c>
      <c r="Q95" s="96"/>
      <c r="R95" s="186">
        <f>R96+R191</f>
        <v>4.3111893399999994</v>
      </c>
      <c r="S95" s="96"/>
      <c r="T95" s="187">
        <f>T96+T191</f>
        <v>8.1120347400000021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70</v>
      </c>
      <c r="AU95" s="17" t="s">
        <v>100</v>
      </c>
      <c r="BK95" s="188">
        <f>BK96+BK191</f>
        <v>0</v>
      </c>
    </row>
    <row r="96" s="12" customFormat="1" ht="25.92" customHeight="1">
      <c r="A96" s="12"/>
      <c r="B96" s="189"/>
      <c r="C96" s="190"/>
      <c r="D96" s="191" t="s">
        <v>70</v>
      </c>
      <c r="E96" s="192" t="s">
        <v>130</v>
      </c>
      <c r="F96" s="192" t="s">
        <v>131</v>
      </c>
      <c r="G96" s="190"/>
      <c r="H96" s="190"/>
      <c r="I96" s="193"/>
      <c r="J96" s="194">
        <f>BK96</f>
        <v>0</v>
      </c>
      <c r="K96" s="190"/>
      <c r="L96" s="195"/>
      <c r="M96" s="196"/>
      <c r="N96" s="197"/>
      <c r="O96" s="197"/>
      <c r="P96" s="198">
        <f>P97+P104+P140+P183+P189</f>
        <v>0</v>
      </c>
      <c r="Q96" s="197"/>
      <c r="R96" s="198">
        <f>R97+R104+R140+R183+R189</f>
        <v>2.7863065199999997</v>
      </c>
      <c r="S96" s="197"/>
      <c r="T96" s="199">
        <f>T97+T104+T140+T183+T189</f>
        <v>7.4898550000000013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79</v>
      </c>
      <c r="AT96" s="201" t="s">
        <v>70</v>
      </c>
      <c r="AU96" s="201" t="s">
        <v>71</v>
      </c>
      <c r="AY96" s="200" t="s">
        <v>132</v>
      </c>
      <c r="BK96" s="202">
        <f>BK97+BK104+BK140+BK183+BK189</f>
        <v>0</v>
      </c>
    </row>
    <row r="97" s="12" customFormat="1" ht="22.8" customHeight="1">
      <c r="A97" s="12"/>
      <c r="B97" s="189"/>
      <c r="C97" s="190"/>
      <c r="D97" s="191" t="s">
        <v>70</v>
      </c>
      <c r="E97" s="203" t="s">
        <v>133</v>
      </c>
      <c r="F97" s="203" t="s">
        <v>134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SUM(P98:P103)</f>
        <v>0</v>
      </c>
      <c r="Q97" s="197"/>
      <c r="R97" s="198">
        <f>SUM(R98:R103)</f>
        <v>1.3922690599999998</v>
      </c>
      <c r="S97" s="197"/>
      <c r="T97" s="199">
        <f>SUM(T98:T103)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79</v>
      </c>
      <c r="AT97" s="201" t="s">
        <v>70</v>
      </c>
      <c r="AU97" s="201" t="s">
        <v>79</v>
      </c>
      <c r="AY97" s="200" t="s">
        <v>132</v>
      </c>
      <c r="BK97" s="202">
        <f>SUM(BK98:BK103)</f>
        <v>0</v>
      </c>
    </row>
    <row r="98" s="2" customFormat="1" ht="44.25" customHeight="1">
      <c r="A98" s="38"/>
      <c r="B98" s="39"/>
      <c r="C98" s="205" t="s">
        <v>79</v>
      </c>
      <c r="D98" s="205" t="s">
        <v>135</v>
      </c>
      <c r="E98" s="206" t="s">
        <v>136</v>
      </c>
      <c r="F98" s="207" t="s">
        <v>137</v>
      </c>
      <c r="G98" s="208" t="s">
        <v>138</v>
      </c>
      <c r="H98" s="209">
        <v>1</v>
      </c>
      <c r="I98" s="210"/>
      <c r="J98" s="211">
        <f>ROUND(I98*H98,2)</f>
        <v>0</v>
      </c>
      <c r="K98" s="212"/>
      <c r="L98" s="44"/>
      <c r="M98" s="213" t="s">
        <v>19</v>
      </c>
      <c r="N98" s="214" t="s">
        <v>42</v>
      </c>
      <c r="O98" s="84"/>
      <c r="P98" s="215">
        <f>O98*H98</f>
        <v>0</v>
      </c>
      <c r="Q98" s="215">
        <v>0.022280000000000001</v>
      </c>
      <c r="R98" s="215">
        <f>Q98*H98</f>
        <v>0.022280000000000001</v>
      </c>
      <c r="S98" s="215">
        <v>0</v>
      </c>
      <c r="T98" s="21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7" t="s">
        <v>139</v>
      </c>
      <c r="AT98" s="217" t="s">
        <v>135</v>
      </c>
      <c r="AU98" s="217" t="s">
        <v>81</v>
      </c>
      <c r="AY98" s="17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7" t="s">
        <v>79</v>
      </c>
      <c r="BK98" s="218">
        <f>ROUND(I98*H98,2)</f>
        <v>0</v>
      </c>
      <c r="BL98" s="17" t="s">
        <v>139</v>
      </c>
      <c r="BM98" s="217" t="s">
        <v>140</v>
      </c>
    </row>
    <row r="99" s="2" customFormat="1" ht="44.25" customHeight="1">
      <c r="A99" s="38"/>
      <c r="B99" s="39"/>
      <c r="C99" s="205" t="s">
        <v>81</v>
      </c>
      <c r="D99" s="205" t="s">
        <v>135</v>
      </c>
      <c r="E99" s="206" t="s">
        <v>141</v>
      </c>
      <c r="F99" s="207" t="s">
        <v>142</v>
      </c>
      <c r="G99" s="208" t="s">
        <v>138</v>
      </c>
      <c r="H99" s="209">
        <v>1</v>
      </c>
      <c r="I99" s="210"/>
      <c r="J99" s="211">
        <f>ROUND(I99*H99,2)</f>
        <v>0</v>
      </c>
      <c r="K99" s="212"/>
      <c r="L99" s="44"/>
      <c r="M99" s="213" t="s">
        <v>19</v>
      </c>
      <c r="N99" s="214" t="s">
        <v>42</v>
      </c>
      <c r="O99" s="84"/>
      <c r="P99" s="215">
        <f>O99*H99</f>
        <v>0</v>
      </c>
      <c r="Q99" s="215">
        <v>0.026280000000000001</v>
      </c>
      <c r="R99" s="215">
        <f>Q99*H99</f>
        <v>0.026280000000000001</v>
      </c>
      <c r="S99" s="215">
        <v>0</v>
      </c>
      <c r="T99" s="21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7" t="s">
        <v>139</v>
      </c>
      <c r="AT99" s="217" t="s">
        <v>135</v>
      </c>
      <c r="AU99" s="217" t="s">
        <v>81</v>
      </c>
      <c r="AY99" s="17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7" t="s">
        <v>79</v>
      </c>
      <c r="BK99" s="218">
        <f>ROUND(I99*H99,2)</f>
        <v>0</v>
      </c>
      <c r="BL99" s="17" t="s">
        <v>139</v>
      </c>
      <c r="BM99" s="217" t="s">
        <v>143</v>
      </c>
    </row>
    <row r="100" s="2" customFormat="1" ht="33" customHeight="1">
      <c r="A100" s="38"/>
      <c r="B100" s="39"/>
      <c r="C100" s="205" t="s">
        <v>133</v>
      </c>
      <c r="D100" s="205" t="s">
        <v>135</v>
      </c>
      <c r="E100" s="206" t="s">
        <v>144</v>
      </c>
      <c r="F100" s="207" t="s">
        <v>145</v>
      </c>
      <c r="G100" s="208" t="s">
        <v>146</v>
      </c>
      <c r="H100" s="209">
        <v>20.838000000000001</v>
      </c>
      <c r="I100" s="210"/>
      <c r="J100" s="211">
        <f>ROUND(I100*H100,2)</f>
        <v>0</v>
      </c>
      <c r="K100" s="212"/>
      <c r="L100" s="44"/>
      <c r="M100" s="213" t="s">
        <v>19</v>
      </c>
      <c r="N100" s="214" t="s">
        <v>42</v>
      </c>
      <c r="O100" s="84"/>
      <c r="P100" s="215">
        <f>O100*H100</f>
        <v>0</v>
      </c>
      <c r="Q100" s="215">
        <v>0.058970000000000002</v>
      </c>
      <c r="R100" s="215">
        <f>Q100*H100</f>
        <v>1.22881686</v>
      </c>
      <c r="S100" s="215">
        <v>0</v>
      </c>
      <c r="T100" s="21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7" t="s">
        <v>139</v>
      </c>
      <c r="AT100" s="217" t="s">
        <v>135</v>
      </c>
      <c r="AU100" s="217" t="s">
        <v>81</v>
      </c>
      <c r="AY100" s="17" t="s">
        <v>132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7" t="s">
        <v>79</v>
      </c>
      <c r="BK100" s="218">
        <f>ROUND(I100*H100,2)</f>
        <v>0</v>
      </c>
      <c r="BL100" s="17" t="s">
        <v>139</v>
      </c>
      <c r="BM100" s="217" t="s">
        <v>147</v>
      </c>
    </row>
    <row r="101" s="13" customFormat="1">
      <c r="A101" s="13"/>
      <c r="B101" s="219"/>
      <c r="C101" s="220"/>
      <c r="D101" s="221" t="s">
        <v>148</v>
      </c>
      <c r="E101" s="222" t="s">
        <v>19</v>
      </c>
      <c r="F101" s="223" t="s">
        <v>149</v>
      </c>
      <c r="G101" s="220"/>
      <c r="H101" s="224">
        <v>20.838000000000001</v>
      </c>
      <c r="I101" s="225"/>
      <c r="J101" s="220"/>
      <c r="K101" s="220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148</v>
      </c>
      <c r="AU101" s="230" t="s">
        <v>81</v>
      </c>
      <c r="AV101" s="13" t="s">
        <v>81</v>
      </c>
      <c r="AW101" s="13" t="s">
        <v>33</v>
      </c>
      <c r="AX101" s="13" t="s">
        <v>79</v>
      </c>
      <c r="AY101" s="230" t="s">
        <v>132</v>
      </c>
    </row>
    <row r="102" s="2" customFormat="1" ht="33" customHeight="1">
      <c r="A102" s="38"/>
      <c r="B102" s="39"/>
      <c r="C102" s="205" t="s">
        <v>139</v>
      </c>
      <c r="D102" s="205" t="s">
        <v>135</v>
      </c>
      <c r="E102" s="206" t="s">
        <v>150</v>
      </c>
      <c r="F102" s="207" t="s">
        <v>151</v>
      </c>
      <c r="G102" s="208" t="s">
        <v>146</v>
      </c>
      <c r="H102" s="209">
        <v>1.8600000000000001</v>
      </c>
      <c r="I102" s="210"/>
      <c r="J102" s="211">
        <f>ROUND(I102*H102,2)</f>
        <v>0</v>
      </c>
      <c r="K102" s="212"/>
      <c r="L102" s="44"/>
      <c r="M102" s="213" t="s">
        <v>19</v>
      </c>
      <c r="N102" s="214" t="s">
        <v>42</v>
      </c>
      <c r="O102" s="84"/>
      <c r="P102" s="215">
        <f>O102*H102</f>
        <v>0</v>
      </c>
      <c r="Q102" s="215">
        <v>0.061769999999999999</v>
      </c>
      <c r="R102" s="215">
        <f>Q102*H102</f>
        <v>0.1148922</v>
      </c>
      <c r="S102" s="215">
        <v>0</v>
      </c>
      <c r="T102" s="21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7" t="s">
        <v>139</v>
      </c>
      <c r="AT102" s="217" t="s">
        <v>135</v>
      </c>
      <c r="AU102" s="217" t="s">
        <v>81</v>
      </c>
      <c r="AY102" s="17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7" t="s">
        <v>79</v>
      </c>
      <c r="BK102" s="218">
        <f>ROUND(I102*H102,2)</f>
        <v>0</v>
      </c>
      <c r="BL102" s="17" t="s">
        <v>139</v>
      </c>
      <c r="BM102" s="217" t="s">
        <v>152</v>
      </c>
    </row>
    <row r="103" s="13" customFormat="1">
      <c r="A103" s="13"/>
      <c r="B103" s="219"/>
      <c r="C103" s="220"/>
      <c r="D103" s="221" t="s">
        <v>148</v>
      </c>
      <c r="E103" s="222" t="s">
        <v>19</v>
      </c>
      <c r="F103" s="223" t="s">
        <v>153</v>
      </c>
      <c r="G103" s="220"/>
      <c r="H103" s="224">
        <v>1.8600000000000001</v>
      </c>
      <c r="I103" s="225"/>
      <c r="J103" s="220"/>
      <c r="K103" s="220"/>
      <c r="L103" s="226"/>
      <c r="M103" s="227"/>
      <c r="N103" s="228"/>
      <c r="O103" s="228"/>
      <c r="P103" s="228"/>
      <c r="Q103" s="228"/>
      <c r="R103" s="228"/>
      <c r="S103" s="228"/>
      <c r="T103" s="22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0" t="s">
        <v>148</v>
      </c>
      <c r="AU103" s="230" t="s">
        <v>81</v>
      </c>
      <c r="AV103" s="13" t="s">
        <v>81</v>
      </c>
      <c r="AW103" s="13" t="s">
        <v>33</v>
      </c>
      <c r="AX103" s="13" t="s">
        <v>79</v>
      </c>
      <c r="AY103" s="230" t="s">
        <v>132</v>
      </c>
    </row>
    <row r="104" s="12" customFormat="1" ht="22.8" customHeight="1">
      <c r="A104" s="12"/>
      <c r="B104" s="189"/>
      <c r="C104" s="190"/>
      <c r="D104" s="191" t="s">
        <v>70</v>
      </c>
      <c r="E104" s="203" t="s">
        <v>154</v>
      </c>
      <c r="F104" s="203" t="s">
        <v>155</v>
      </c>
      <c r="G104" s="190"/>
      <c r="H104" s="190"/>
      <c r="I104" s="193"/>
      <c r="J104" s="204">
        <f>BK104</f>
        <v>0</v>
      </c>
      <c r="K104" s="190"/>
      <c r="L104" s="195"/>
      <c r="M104" s="196"/>
      <c r="N104" s="197"/>
      <c r="O104" s="197"/>
      <c r="P104" s="198">
        <f>SUM(P105:P139)</f>
        <v>0</v>
      </c>
      <c r="Q104" s="197"/>
      <c r="R104" s="198">
        <f>SUM(R105:R139)</f>
        <v>1.3928274599999999</v>
      </c>
      <c r="S104" s="197"/>
      <c r="T104" s="199">
        <f>SUM(T105:T139)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79</v>
      </c>
      <c r="AT104" s="201" t="s">
        <v>70</v>
      </c>
      <c r="AU104" s="201" t="s">
        <v>79</v>
      </c>
      <c r="AY104" s="200" t="s">
        <v>132</v>
      </c>
      <c r="BK104" s="202">
        <f>SUM(BK105:BK139)</f>
        <v>0</v>
      </c>
    </row>
    <row r="105" s="2" customFormat="1" ht="21.75" customHeight="1">
      <c r="A105" s="38"/>
      <c r="B105" s="39"/>
      <c r="C105" s="205" t="s">
        <v>156</v>
      </c>
      <c r="D105" s="205" t="s">
        <v>135</v>
      </c>
      <c r="E105" s="206" t="s">
        <v>157</v>
      </c>
      <c r="F105" s="207" t="s">
        <v>158</v>
      </c>
      <c r="G105" s="208" t="s">
        <v>146</v>
      </c>
      <c r="H105" s="209">
        <v>112.94499999999999</v>
      </c>
      <c r="I105" s="210"/>
      <c r="J105" s="211">
        <f>ROUND(I105*H105,2)</f>
        <v>0</v>
      </c>
      <c r="K105" s="212"/>
      <c r="L105" s="44"/>
      <c r="M105" s="213" t="s">
        <v>19</v>
      </c>
      <c r="N105" s="214" t="s">
        <v>42</v>
      </c>
      <c r="O105" s="84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7" t="s">
        <v>139</v>
      </c>
      <c r="AT105" s="217" t="s">
        <v>135</v>
      </c>
      <c r="AU105" s="217" t="s">
        <v>81</v>
      </c>
      <c r="AY105" s="17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7" t="s">
        <v>79</v>
      </c>
      <c r="BK105" s="218">
        <f>ROUND(I105*H105,2)</f>
        <v>0</v>
      </c>
      <c r="BL105" s="17" t="s">
        <v>139</v>
      </c>
      <c r="BM105" s="217" t="s">
        <v>159</v>
      </c>
    </row>
    <row r="106" s="14" customFormat="1">
      <c r="A106" s="14"/>
      <c r="B106" s="231"/>
      <c r="C106" s="232"/>
      <c r="D106" s="221" t="s">
        <v>148</v>
      </c>
      <c r="E106" s="233" t="s">
        <v>19</v>
      </c>
      <c r="F106" s="234" t="s">
        <v>160</v>
      </c>
      <c r="G106" s="232"/>
      <c r="H106" s="233" t="s">
        <v>19</v>
      </c>
      <c r="I106" s="235"/>
      <c r="J106" s="232"/>
      <c r="K106" s="232"/>
      <c r="L106" s="236"/>
      <c r="M106" s="237"/>
      <c r="N106" s="238"/>
      <c r="O106" s="238"/>
      <c r="P106" s="238"/>
      <c r="Q106" s="238"/>
      <c r="R106" s="238"/>
      <c r="S106" s="238"/>
      <c r="T106" s="23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0" t="s">
        <v>148</v>
      </c>
      <c r="AU106" s="240" t="s">
        <v>81</v>
      </c>
      <c r="AV106" s="14" t="s">
        <v>79</v>
      </c>
      <c r="AW106" s="14" t="s">
        <v>33</v>
      </c>
      <c r="AX106" s="14" t="s">
        <v>71</v>
      </c>
      <c r="AY106" s="240" t="s">
        <v>132</v>
      </c>
    </row>
    <row r="107" s="13" customFormat="1">
      <c r="A107" s="13"/>
      <c r="B107" s="219"/>
      <c r="C107" s="220"/>
      <c r="D107" s="221" t="s">
        <v>148</v>
      </c>
      <c r="E107" s="222" t="s">
        <v>19</v>
      </c>
      <c r="F107" s="223" t="s">
        <v>161</v>
      </c>
      <c r="G107" s="220"/>
      <c r="H107" s="224">
        <v>127.44499999999999</v>
      </c>
      <c r="I107" s="225"/>
      <c r="J107" s="220"/>
      <c r="K107" s="220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148</v>
      </c>
      <c r="AU107" s="230" t="s">
        <v>81</v>
      </c>
      <c r="AV107" s="13" t="s">
        <v>81</v>
      </c>
      <c r="AW107" s="13" t="s">
        <v>33</v>
      </c>
      <c r="AX107" s="13" t="s">
        <v>71</v>
      </c>
      <c r="AY107" s="230" t="s">
        <v>132</v>
      </c>
    </row>
    <row r="108" s="13" customFormat="1">
      <c r="A108" s="13"/>
      <c r="B108" s="219"/>
      <c r="C108" s="220"/>
      <c r="D108" s="221" t="s">
        <v>148</v>
      </c>
      <c r="E108" s="222" t="s">
        <v>19</v>
      </c>
      <c r="F108" s="223" t="s">
        <v>162</v>
      </c>
      <c r="G108" s="220"/>
      <c r="H108" s="224">
        <v>-14.5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148</v>
      </c>
      <c r="AU108" s="230" t="s">
        <v>81</v>
      </c>
      <c r="AV108" s="13" t="s">
        <v>81</v>
      </c>
      <c r="AW108" s="13" t="s">
        <v>33</v>
      </c>
      <c r="AX108" s="13" t="s">
        <v>71</v>
      </c>
      <c r="AY108" s="230" t="s">
        <v>132</v>
      </c>
    </row>
    <row r="109" s="15" customFormat="1">
      <c r="A109" s="15"/>
      <c r="B109" s="241"/>
      <c r="C109" s="242"/>
      <c r="D109" s="221" t="s">
        <v>148</v>
      </c>
      <c r="E109" s="243" t="s">
        <v>19</v>
      </c>
      <c r="F109" s="244" t="s">
        <v>163</v>
      </c>
      <c r="G109" s="242"/>
      <c r="H109" s="245">
        <v>112.94499999999999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1" t="s">
        <v>148</v>
      </c>
      <c r="AU109" s="251" t="s">
        <v>81</v>
      </c>
      <c r="AV109" s="15" t="s">
        <v>133</v>
      </c>
      <c r="AW109" s="15" t="s">
        <v>33</v>
      </c>
      <c r="AX109" s="15" t="s">
        <v>79</v>
      </c>
      <c r="AY109" s="251" t="s">
        <v>132</v>
      </c>
    </row>
    <row r="110" s="2" customFormat="1" ht="21.75" customHeight="1">
      <c r="A110" s="38"/>
      <c r="B110" s="39"/>
      <c r="C110" s="205" t="s">
        <v>154</v>
      </c>
      <c r="D110" s="205" t="s">
        <v>135</v>
      </c>
      <c r="E110" s="206" t="s">
        <v>164</v>
      </c>
      <c r="F110" s="207" t="s">
        <v>165</v>
      </c>
      <c r="G110" s="208" t="s">
        <v>146</v>
      </c>
      <c r="H110" s="209">
        <v>2.5960000000000001</v>
      </c>
      <c r="I110" s="210"/>
      <c r="J110" s="211">
        <f>ROUND(I110*H110,2)</f>
        <v>0</v>
      </c>
      <c r="K110" s="212"/>
      <c r="L110" s="44"/>
      <c r="M110" s="213" t="s">
        <v>19</v>
      </c>
      <c r="N110" s="214" t="s">
        <v>42</v>
      </c>
      <c r="O110" s="84"/>
      <c r="P110" s="215">
        <f>O110*H110</f>
        <v>0</v>
      </c>
      <c r="Q110" s="215">
        <v>0.040000000000000001</v>
      </c>
      <c r="R110" s="215">
        <f>Q110*H110</f>
        <v>0.10384</v>
      </c>
      <c r="S110" s="215">
        <v>0</v>
      </c>
      <c r="T110" s="21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7" t="s">
        <v>139</v>
      </c>
      <c r="AT110" s="217" t="s">
        <v>135</v>
      </c>
      <c r="AU110" s="217" t="s">
        <v>81</v>
      </c>
      <c r="AY110" s="17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7" t="s">
        <v>79</v>
      </c>
      <c r="BK110" s="218">
        <f>ROUND(I110*H110,2)</f>
        <v>0</v>
      </c>
      <c r="BL110" s="17" t="s">
        <v>139</v>
      </c>
      <c r="BM110" s="217" t="s">
        <v>166</v>
      </c>
    </row>
    <row r="111" s="13" customFormat="1">
      <c r="A111" s="13"/>
      <c r="B111" s="219"/>
      <c r="C111" s="220"/>
      <c r="D111" s="221" t="s">
        <v>148</v>
      </c>
      <c r="E111" s="222" t="s">
        <v>19</v>
      </c>
      <c r="F111" s="223" t="s">
        <v>167</v>
      </c>
      <c r="G111" s="220"/>
      <c r="H111" s="224">
        <v>2.5960000000000001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148</v>
      </c>
      <c r="AU111" s="230" t="s">
        <v>81</v>
      </c>
      <c r="AV111" s="13" t="s">
        <v>81</v>
      </c>
      <c r="AW111" s="13" t="s">
        <v>33</v>
      </c>
      <c r="AX111" s="13" t="s">
        <v>79</v>
      </c>
      <c r="AY111" s="230" t="s">
        <v>132</v>
      </c>
    </row>
    <row r="112" s="2" customFormat="1" ht="33" customHeight="1">
      <c r="A112" s="38"/>
      <c r="B112" s="39"/>
      <c r="C112" s="205" t="s">
        <v>168</v>
      </c>
      <c r="D112" s="205" t="s">
        <v>135</v>
      </c>
      <c r="E112" s="206" t="s">
        <v>169</v>
      </c>
      <c r="F112" s="207" t="s">
        <v>170</v>
      </c>
      <c r="G112" s="208" t="s">
        <v>146</v>
      </c>
      <c r="H112" s="209">
        <v>112.94499999999999</v>
      </c>
      <c r="I112" s="210"/>
      <c r="J112" s="211">
        <f>ROUND(I112*H112,2)</f>
        <v>0</v>
      </c>
      <c r="K112" s="212"/>
      <c r="L112" s="44"/>
      <c r="M112" s="213" t="s">
        <v>19</v>
      </c>
      <c r="N112" s="214" t="s">
        <v>42</v>
      </c>
      <c r="O112" s="84"/>
      <c r="P112" s="215">
        <f>O112*H112</f>
        <v>0</v>
      </c>
      <c r="Q112" s="215">
        <v>0.0043800000000000002</v>
      </c>
      <c r="R112" s="215">
        <f>Q112*H112</f>
        <v>0.4946991</v>
      </c>
      <c r="S112" s="215">
        <v>0</v>
      </c>
      <c r="T112" s="21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7" t="s">
        <v>139</v>
      </c>
      <c r="AT112" s="217" t="s">
        <v>135</v>
      </c>
      <c r="AU112" s="217" t="s">
        <v>81</v>
      </c>
      <c r="AY112" s="17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7" t="s">
        <v>79</v>
      </c>
      <c r="BK112" s="218">
        <f>ROUND(I112*H112,2)</f>
        <v>0</v>
      </c>
      <c r="BL112" s="17" t="s">
        <v>139</v>
      </c>
      <c r="BM112" s="217" t="s">
        <v>171</v>
      </c>
    </row>
    <row r="113" s="14" customFormat="1">
      <c r="A113" s="14"/>
      <c r="B113" s="231"/>
      <c r="C113" s="232"/>
      <c r="D113" s="221" t="s">
        <v>148</v>
      </c>
      <c r="E113" s="233" t="s">
        <v>19</v>
      </c>
      <c r="F113" s="234" t="s">
        <v>160</v>
      </c>
      <c r="G113" s="232"/>
      <c r="H113" s="233" t="s">
        <v>19</v>
      </c>
      <c r="I113" s="235"/>
      <c r="J113" s="232"/>
      <c r="K113" s="232"/>
      <c r="L113" s="236"/>
      <c r="M113" s="237"/>
      <c r="N113" s="238"/>
      <c r="O113" s="238"/>
      <c r="P113" s="238"/>
      <c r="Q113" s="238"/>
      <c r="R113" s="238"/>
      <c r="S113" s="238"/>
      <c r="T113" s="23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0" t="s">
        <v>148</v>
      </c>
      <c r="AU113" s="240" t="s">
        <v>81</v>
      </c>
      <c r="AV113" s="14" t="s">
        <v>79</v>
      </c>
      <c r="AW113" s="14" t="s">
        <v>33</v>
      </c>
      <c r="AX113" s="14" t="s">
        <v>71</v>
      </c>
      <c r="AY113" s="240" t="s">
        <v>132</v>
      </c>
    </row>
    <row r="114" s="13" customFormat="1">
      <c r="A114" s="13"/>
      <c r="B114" s="219"/>
      <c r="C114" s="220"/>
      <c r="D114" s="221" t="s">
        <v>148</v>
      </c>
      <c r="E114" s="222" t="s">
        <v>19</v>
      </c>
      <c r="F114" s="223" t="s">
        <v>161</v>
      </c>
      <c r="G114" s="220"/>
      <c r="H114" s="224">
        <v>127.44499999999999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148</v>
      </c>
      <c r="AU114" s="230" t="s">
        <v>81</v>
      </c>
      <c r="AV114" s="13" t="s">
        <v>81</v>
      </c>
      <c r="AW114" s="13" t="s">
        <v>33</v>
      </c>
      <c r="AX114" s="13" t="s">
        <v>71</v>
      </c>
      <c r="AY114" s="230" t="s">
        <v>132</v>
      </c>
    </row>
    <row r="115" s="13" customFormat="1">
      <c r="A115" s="13"/>
      <c r="B115" s="219"/>
      <c r="C115" s="220"/>
      <c r="D115" s="221" t="s">
        <v>148</v>
      </c>
      <c r="E115" s="222" t="s">
        <v>19</v>
      </c>
      <c r="F115" s="223" t="s">
        <v>162</v>
      </c>
      <c r="G115" s="220"/>
      <c r="H115" s="224">
        <v>-14.5</v>
      </c>
      <c r="I115" s="225"/>
      <c r="J115" s="220"/>
      <c r="K115" s="220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148</v>
      </c>
      <c r="AU115" s="230" t="s">
        <v>81</v>
      </c>
      <c r="AV115" s="13" t="s">
        <v>81</v>
      </c>
      <c r="AW115" s="13" t="s">
        <v>33</v>
      </c>
      <c r="AX115" s="13" t="s">
        <v>71</v>
      </c>
      <c r="AY115" s="230" t="s">
        <v>132</v>
      </c>
    </row>
    <row r="116" s="15" customFormat="1">
      <c r="A116" s="15"/>
      <c r="B116" s="241"/>
      <c r="C116" s="242"/>
      <c r="D116" s="221" t="s">
        <v>148</v>
      </c>
      <c r="E116" s="243" t="s">
        <v>19</v>
      </c>
      <c r="F116" s="244" t="s">
        <v>163</v>
      </c>
      <c r="G116" s="242"/>
      <c r="H116" s="245">
        <v>112.94499999999999</v>
      </c>
      <c r="I116" s="246"/>
      <c r="J116" s="242"/>
      <c r="K116" s="242"/>
      <c r="L116" s="247"/>
      <c r="M116" s="248"/>
      <c r="N116" s="249"/>
      <c r="O116" s="249"/>
      <c r="P116" s="249"/>
      <c r="Q116" s="249"/>
      <c r="R116" s="249"/>
      <c r="S116" s="249"/>
      <c r="T116" s="250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1" t="s">
        <v>148</v>
      </c>
      <c r="AU116" s="251" t="s">
        <v>81</v>
      </c>
      <c r="AV116" s="15" t="s">
        <v>133</v>
      </c>
      <c r="AW116" s="15" t="s">
        <v>33</v>
      </c>
      <c r="AX116" s="15" t="s">
        <v>79</v>
      </c>
      <c r="AY116" s="251" t="s">
        <v>132</v>
      </c>
    </row>
    <row r="117" s="2" customFormat="1" ht="21.75" customHeight="1">
      <c r="A117" s="38"/>
      <c r="B117" s="39"/>
      <c r="C117" s="205" t="s">
        <v>172</v>
      </c>
      <c r="D117" s="205" t="s">
        <v>135</v>
      </c>
      <c r="E117" s="206" t="s">
        <v>173</v>
      </c>
      <c r="F117" s="207" t="s">
        <v>174</v>
      </c>
      <c r="G117" s="208" t="s">
        <v>146</v>
      </c>
      <c r="H117" s="209">
        <v>99.402000000000001</v>
      </c>
      <c r="I117" s="210"/>
      <c r="J117" s="211">
        <f>ROUND(I117*H117,2)</f>
        <v>0</v>
      </c>
      <c r="K117" s="212"/>
      <c r="L117" s="44"/>
      <c r="M117" s="213" t="s">
        <v>19</v>
      </c>
      <c r="N117" s="214" t="s">
        <v>42</v>
      </c>
      <c r="O117" s="84"/>
      <c r="P117" s="215">
        <f>O117*H117</f>
        <v>0</v>
      </c>
      <c r="Q117" s="215">
        <v>0.0030000000000000001</v>
      </c>
      <c r="R117" s="215">
        <f>Q117*H117</f>
        <v>0.29820600000000003</v>
      </c>
      <c r="S117" s="215">
        <v>0</v>
      </c>
      <c r="T117" s="21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7" t="s">
        <v>139</v>
      </c>
      <c r="AT117" s="217" t="s">
        <v>135</v>
      </c>
      <c r="AU117" s="217" t="s">
        <v>81</v>
      </c>
      <c r="AY117" s="17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7" t="s">
        <v>79</v>
      </c>
      <c r="BK117" s="218">
        <f>ROUND(I117*H117,2)</f>
        <v>0</v>
      </c>
      <c r="BL117" s="17" t="s">
        <v>139</v>
      </c>
      <c r="BM117" s="217" t="s">
        <v>175</v>
      </c>
    </row>
    <row r="118" s="13" customFormat="1">
      <c r="A118" s="13"/>
      <c r="B118" s="219"/>
      <c r="C118" s="220"/>
      <c r="D118" s="221" t="s">
        <v>148</v>
      </c>
      <c r="E118" s="222" t="s">
        <v>19</v>
      </c>
      <c r="F118" s="223" t="s">
        <v>176</v>
      </c>
      <c r="G118" s="220"/>
      <c r="H118" s="224">
        <v>99.402000000000001</v>
      </c>
      <c r="I118" s="225"/>
      <c r="J118" s="220"/>
      <c r="K118" s="220"/>
      <c r="L118" s="226"/>
      <c r="M118" s="227"/>
      <c r="N118" s="228"/>
      <c r="O118" s="228"/>
      <c r="P118" s="228"/>
      <c r="Q118" s="228"/>
      <c r="R118" s="228"/>
      <c r="S118" s="228"/>
      <c r="T118" s="22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0" t="s">
        <v>148</v>
      </c>
      <c r="AU118" s="230" t="s">
        <v>81</v>
      </c>
      <c r="AV118" s="13" t="s">
        <v>81</v>
      </c>
      <c r="AW118" s="13" t="s">
        <v>33</v>
      </c>
      <c r="AX118" s="13" t="s">
        <v>79</v>
      </c>
      <c r="AY118" s="230" t="s">
        <v>132</v>
      </c>
    </row>
    <row r="119" s="2" customFormat="1" ht="33" customHeight="1">
      <c r="A119" s="38"/>
      <c r="B119" s="39"/>
      <c r="C119" s="205" t="s">
        <v>177</v>
      </c>
      <c r="D119" s="205" t="s">
        <v>135</v>
      </c>
      <c r="E119" s="206" t="s">
        <v>178</v>
      </c>
      <c r="F119" s="207" t="s">
        <v>179</v>
      </c>
      <c r="G119" s="208" t="s">
        <v>146</v>
      </c>
      <c r="H119" s="209">
        <v>82.968999999999994</v>
      </c>
      <c r="I119" s="210"/>
      <c r="J119" s="211">
        <f>ROUND(I119*H119,2)</f>
        <v>0</v>
      </c>
      <c r="K119" s="212"/>
      <c r="L119" s="44"/>
      <c r="M119" s="213" t="s">
        <v>19</v>
      </c>
      <c r="N119" s="214" t="s">
        <v>42</v>
      </c>
      <c r="O119" s="84"/>
      <c r="P119" s="215">
        <f>O119*H119</f>
        <v>0</v>
      </c>
      <c r="Q119" s="215">
        <v>0.0051999999999999998</v>
      </c>
      <c r="R119" s="215">
        <f>Q119*H119</f>
        <v>0.43143879999999996</v>
      </c>
      <c r="S119" s="215">
        <v>0</v>
      </c>
      <c r="T119" s="21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7" t="s">
        <v>139</v>
      </c>
      <c r="AT119" s="217" t="s">
        <v>135</v>
      </c>
      <c r="AU119" s="217" t="s">
        <v>81</v>
      </c>
      <c r="AY119" s="17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7" t="s">
        <v>79</v>
      </c>
      <c r="BK119" s="218">
        <f>ROUND(I119*H119,2)</f>
        <v>0</v>
      </c>
      <c r="BL119" s="17" t="s">
        <v>139</v>
      </c>
      <c r="BM119" s="217" t="s">
        <v>180</v>
      </c>
    </row>
    <row r="120" s="13" customFormat="1">
      <c r="A120" s="13"/>
      <c r="B120" s="219"/>
      <c r="C120" s="220"/>
      <c r="D120" s="221" t="s">
        <v>148</v>
      </c>
      <c r="E120" s="222" t="s">
        <v>19</v>
      </c>
      <c r="F120" s="223" t="s">
        <v>181</v>
      </c>
      <c r="G120" s="220"/>
      <c r="H120" s="224">
        <v>91.069000000000003</v>
      </c>
      <c r="I120" s="225"/>
      <c r="J120" s="220"/>
      <c r="K120" s="220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148</v>
      </c>
      <c r="AU120" s="230" t="s">
        <v>81</v>
      </c>
      <c r="AV120" s="13" t="s">
        <v>81</v>
      </c>
      <c r="AW120" s="13" t="s">
        <v>33</v>
      </c>
      <c r="AX120" s="13" t="s">
        <v>71</v>
      </c>
      <c r="AY120" s="230" t="s">
        <v>132</v>
      </c>
    </row>
    <row r="121" s="13" customFormat="1">
      <c r="A121" s="13"/>
      <c r="B121" s="219"/>
      <c r="C121" s="220"/>
      <c r="D121" s="221" t="s">
        <v>148</v>
      </c>
      <c r="E121" s="222" t="s">
        <v>19</v>
      </c>
      <c r="F121" s="223" t="s">
        <v>182</v>
      </c>
      <c r="G121" s="220"/>
      <c r="H121" s="224">
        <v>-8.0999999999999996</v>
      </c>
      <c r="I121" s="225"/>
      <c r="J121" s="220"/>
      <c r="K121" s="220"/>
      <c r="L121" s="226"/>
      <c r="M121" s="227"/>
      <c r="N121" s="228"/>
      <c r="O121" s="228"/>
      <c r="P121" s="228"/>
      <c r="Q121" s="228"/>
      <c r="R121" s="228"/>
      <c r="S121" s="228"/>
      <c r="T121" s="22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0" t="s">
        <v>148</v>
      </c>
      <c r="AU121" s="230" t="s">
        <v>81</v>
      </c>
      <c r="AV121" s="13" t="s">
        <v>81</v>
      </c>
      <c r="AW121" s="13" t="s">
        <v>33</v>
      </c>
      <c r="AX121" s="13" t="s">
        <v>71</v>
      </c>
      <c r="AY121" s="230" t="s">
        <v>132</v>
      </c>
    </row>
    <row r="122" s="15" customFormat="1">
      <c r="A122" s="15"/>
      <c r="B122" s="241"/>
      <c r="C122" s="242"/>
      <c r="D122" s="221" t="s">
        <v>148</v>
      </c>
      <c r="E122" s="243" t="s">
        <v>19</v>
      </c>
      <c r="F122" s="244" t="s">
        <v>163</v>
      </c>
      <c r="G122" s="242"/>
      <c r="H122" s="245">
        <v>82.968999999999994</v>
      </c>
      <c r="I122" s="246"/>
      <c r="J122" s="242"/>
      <c r="K122" s="242"/>
      <c r="L122" s="247"/>
      <c r="M122" s="248"/>
      <c r="N122" s="249"/>
      <c r="O122" s="249"/>
      <c r="P122" s="249"/>
      <c r="Q122" s="249"/>
      <c r="R122" s="249"/>
      <c r="S122" s="249"/>
      <c r="T122" s="250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1" t="s">
        <v>148</v>
      </c>
      <c r="AU122" s="251" t="s">
        <v>81</v>
      </c>
      <c r="AV122" s="15" t="s">
        <v>133</v>
      </c>
      <c r="AW122" s="15" t="s">
        <v>33</v>
      </c>
      <c r="AX122" s="15" t="s">
        <v>79</v>
      </c>
      <c r="AY122" s="251" t="s">
        <v>132</v>
      </c>
    </row>
    <row r="123" s="2" customFormat="1" ht="33" customHeight="1">
      <c r="A123" s="38"/>
      <c r="B123" s="39"/>
      <c r="C123" s="205" t="s">
        <v>183</v>
      </c>
      <c r="D123" s="205" t="s">
        <v>135</v>
      </c>
      <c r="E123" s="206" t="s">
        <v>184</v>
      </c>
      <c r="F123" s="207" t="s">
        <v>185</v>
      </c>
      <c r="G123" s="208" t="s">
        <v>146</v>
      </c>
      <c r="H123" s="209">
        <v>2</v>
      </c>
      <c r="I123" s="210"/>
      <c r="J123" s="211">
        <f>ROUND(I123*H123,2)</f>
        <v>0</v>
      </c>
      <c r="K123" s="212"/>
      <c r="L123" s="44"/>
      <c r="M123" s="213" t="s">
        <v>19</v>
      </c>
      <c r="N123" s="214" t="s">
        <v>42</v>
      </c>
      <c r="O123" s="84"/>
      <c r="P123" s="215">
        <f>O123*H123</f>
        <v>0</v>
      </c>
      <c r="Q123" s="215">
        <v>0.015400000000000001</v>
      </c>
      <c r="R123" s="215">
        <f>Q123*H123</f>
        <v>0.030800000000000001</v>
      </c>
      <c r="S123" s="215">
        <v>0</v>
      </c>
      <c r="T123" s="21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7" t="s">
        <v>139</v>
      </c>
      <c r="AT123" s="217" t="s">
        <v>135</v>
      </c>
      <c r="AU123" s="217" t="s">
        <v>81</v>
      </c>
      <c r="AY123" s="17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7" t="s">
        <v>79</v>
      </c>
      <c r="BK123" s="218">
        <f>ROUND(I123*H123,2)</f>
        <v>0</v>
      </c>
      <c r="BL123" s="17" t="s">
        <v>139</v>
      </c>
      <c r="BM123" s="217" t="s">
        <v>186</v>
      </c>
    </row>
    <row r="124" s="13" customFormat="1">
      <c r="A124" s="13"/>
      <c r="B124" s="219"/>
      <c r="C124" s="220"/>
      <c r="D124" s="221" t="s">
        <v>148</v>
      </c>
      <c r="E124" s="222" t="s">
        <v>19</v>
      </c>
      <c r="F124" s="223" t="s">
        <v>187</v>
      </c>
      <c r="G124" s="220"/>
      <c r="H124" s="224">
        <v>2</v>
      </c>
      <c r="I124" s="225"/>
      <c r="J124" s="220"/>
      <c r="K124" s="220"/>
      <c r="L124" s="226"/>
      <c r="M124" s="227"/>
      <c r="N124" s="228"/>
      <c r="O124" s="228"/>
      <c r="P124" s="228"/>
      <c r="Q124" s="228"/>
      <c r="R124" s="228"/>
      <c r="S124" s="228"/>
      <c r="T124" s="22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0" t="s">
        <v>148</v>
      </c>
      <c r="AU124" s="230" t="s">
        <v>81</v>
      </c>
      <c r="AV124" s="13" t="s">
        <v>81</v>
      </c>
      <c r="AW124" s="13" t="s">
        <v>33</v>
      </c>
      <c r="AX124" s="13" t="s">
        <v>79</v>
      </c>
      <c r="AY124" s="230" t="s">
        <v>132</v>
      </c>
    </row>
    <row r="125" s="2" customFormat="1" ht="44.25" customHeight="1">
      <c r="A125" s="38"/>
      <c r="B125" s="39"/>
      <c r="C125" s="205" t="s">
        <v>188</v>
      </c>
      <c r="D125" s="205" t="s">
        <v>135</v>
      </c>
      <c r="E125" s="206" t="s">
        <v>189</v>
      </c>
      <c r="F125" s="207" t="s">
        <v>190</v>
      </c>
      <c r="G125" s="208" t="s">
        <v>146</v>
      </c>
      <c r="H125" s="209">
        <v>4</v>
      </c>
      <c r="I125" s="210"/>
      <c r="J125" s="211">
        <f>ROUND(I125*H125,2)</f>
        <v>0</v>
      </c>
      <c r="K125" s="212"/>
      <c r="L125" s="44"/>
      <c r="M125" s="213" t="s">
        <v>19</v>
      </c>
      <c r="N125" s="214" t="s">
        <v>42</v>
      </c>
      <c r="O125" s="84"/>
      <c r="P125" s="215">
        <f>O125*H125</f>
        <v>0</v>
      </c>
      <c r="Q125" s="215">
        <v>0.0079000000000000008</v>
      </c>
      <c r="R125" s="215">
        <f>Q125*H125</f>
        <v>0.031600000000000003</v>
      </c>
      <c r="S125" s="215">
        <v>0</v>
      </c>
      <c r="T125" s="21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7" t="s">
        <v>139</v>
      </c>
      <c r="AT125" s="217" t="s">
        <v>135</v>
      </c>
      <c r="AU125" s="217" t="s">
        <v>81</v>
      </c>
      <c r="AY125" s="17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7" t="s">
        <v>79</v>
      </c>
      <c r="BK125" s="218">
        <f>ROUND(I125*H125,2)</f>
        <v>0</v>
      </c>
      <c r="BL125" s="17" t="s">
        <v>139</v>
      </c>
      <c r="BM125" s="217" t="s">
        <v>191</v>
      </c>
    </row>
    <row r="126" s="13" customFormat="1">
      <c r="A126" s="13"/>
      <c r="B126" s="219"/>
      <c r="C126" s="220"/>
      <c r="D126" s="221" t="s">
        <v>148</v>
      </c>
      <c r="E126" s="222" t="s">
        <v>19</v>
      </c>
      <c r="F126" s="223" t="s">
        <v>192</v>
      </c>
      <c r="G126" s="220"/>
      <c r="H126" s="224">
        <v>4</v>
      </c>
      <c r="I126" s="225"/>
      <c r="J126" s="220"/>
      <c r="K126" s="220"/>
      <c r="L126" s="226"/>
      <c r="M126" s="227"/>
      <c r="N126" s="228"/>
      <c r="O126" s="228"/>
      <c r="P126" s="228"/>
      <c r="Q126" s="228"/>
      <c r="R126" s="228"/>
      <c r="S126" s="228"/>
      <c r="T126" s="22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0" t="s">
        <v>148</v>
      </c>
      <c r="AU126" s="230" t="s">
        <v>81</v>
      </c>
      <c r="AV126" s="13" t="s">
        <v>81</v>
      </c>
      <c r="AW126" s="13" t="s">
        <v>33</v>
      </c>
      <c r="AX126" s="13" t="s">
        <v>79</v>
      </c>
      <c r="AY126" s="230" t="s">
        <v>132</v>
      </c>
    </row>
    <row r="127" s="2" customFormat="1" ht="21.75" customHeight="1">
      <c r="A127" s="38"/>
      <c r="B127" s="39"/>
      <c r="C127" s="205" t="s">
        <v>193</v>
      </c>
      <c r="D127" s="205" t="s">
        <v>135</v>
      </c>
      <c r="E127" s="206" t="s">
        <v>194</v>
      </c>
      <c r="F127" s="207" t="s">
        <v>195</v>
      </c>
      <c r="G127" s="208" t="s">
        <v>196</v>
      </c>
      <c r="H127" s="209">
        <v>63.106000000000002</v>
      </c>
      <c r="I127" s="210"/>
      <c r="J127" s="211">
        <f>ROUND(I127*H127,2)</f>
        <v>0</v>
      </c>
      <c r="K127" s="212"/>
      <c r="L127" s="44"/>
      <c r="M127" s="213" t="s">
        <v>19</v>
      </c>
      <c r="N127" s="214" t="s">
        <v>42</v>
      </c>
      <c r="O127" s="84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7" t="s">
        <v>139</v>
      </c>
      <c r="AT127" s="217" t="s">
        <v>135</v>
      </c>
      <c r="AU127" s="217" t="s">
        <v>81</v>
      </c>
      <c r="AY127" s="17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7" t="s">
        <v>79</v>
      </c>
      <c r="BK127" s="218">
        <f>ROUND(I127*H127,2)</f>
        <v>0</v>
      </c>
      <c r="BL127" s="17" t="s">
        <v>139</v>
      </c>
      <c r="BM127" s="217" t="s">
        <v>197</v>
      </c>
    </row>
    <row r="128" s="14" customFormat="1">
      <c r="A128" s="14"/>
      <c r="B128" s="231"/>
      <c r="C128" s="232"/>
      <c r="D128" s="221" t="s">
        <v>148</v>
      </c>
      <c r="E128" s="233" t="s">
        <v>19</v>
      </c>
      <c r="F128" s="234" t="s">
        <v>198</v>
      </c>
      <c r="G128" s="232"/>
      <c r="H128" s="233" t="s">
        <v>19</v>
      </c>
      <c r="I128" s="235"/>
      <c r="J128" s="232"/>
      <c r="K128" s="232"/>
      <c r="L128" s="236"/>
      <c r="M128" s="237"/>
      <c r="N128" s="238"/>
      <c r="O128" s="238"/>
      <c r="P128" s="238"/>
      <c r="Q128" s="238"/>
      <c r="R128" s="238"/>
      <c r="S128" s="238"/>
      <c r="T128" s="23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0" t="s">
        <v>148</v>
      </c>
      <c r="AU128" s="240" t="s">
        <v>81</v>
      </c>
      <c r="AV128" s="14" t="s">
        <v>79</v>
      </c>
      <c r="AW128" s="14" t="s">
        <v>33</v>
      </c>
      <c r="AX128" s="14" t="s">
        <v>71</v>
      </c>
      <c r="AY128" s="240" t="s">
        <v>132</v>
      </c>
    </row>
    <row r="129" s="13" customFormat="1">
      <c r="A129" s="13"/>
      <c r="B129" s="219"/>
      <c r="C129" s="220"/>
      <c r="D129" s="221" t="s">
        <v>148</v>
      </c>
      <c r="E129" s="222" t="s">
        <v>19</v>
      </c>
      <c r="F129" s="223" t="s">
        <v>199</v>
      </c>
      <c r="G129" s="220"/>
      <c r="H129" s="224">
        <v>63.106000000000002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0" t="s">
        <v>148</v>
      </c>
      <c r="AU129" s="230" t="s">
        <v>81</v>
      </c>
      <c r="AV129" s="13" t="s">
        <v>81</v>
      </c>
      <c r="AW129" s="13" t="s">
        <v>33</v>
      </c>
      <c r="AX129" s="13" t="s">
        <v>79</v>
      </c>
      <c r="AY129" s="230" t="s">
        <v>132</v>
      </c>
    </row>
    <row r="130" s="2" customFormat="1" ht="21.75" customHeight="1">
      <c r="A130" s="38"/>
      <c r="B130" s="39"/>
      <c r="C130" s="252" t="s">
        <v>200</v>
      </c>
      <c r="D130" s="252" t="s">
        <v>201</v>
      </c>
      <c r="E130" s="253" t="s">
        <v>202</v>
      </c>
      <c r="F130" s="254" t="s">
        <v>203</v>
      </c>
      <c r="G130" s="255" t="s">
        <v>196</v>
      </c>
      <c r="H130" s="256">
        <v>25.573</v>
      </c>
      <c r="I130" s="257"/>
      <c r="J130" s="258">
        <f>ROUND(I130*H130,2)</f>
        <v>0</v>
      </c>
      <c r="K130" s="259"/>
      <c r="L130" s="260"/>
      <c r="M130" s="261" t="s">
        <v>19</v>
      </c>
      <c r="N130" s="262" t="s">
        <v>42</v>
      </c>
      <c r="O130" s="84"/>
      <c r="P130" s="215">
        <f>O130*H130</f>
        <v>0</v>
      </c>
      <c r="Q130" s="215">
        <v>4.0000000000000003E-05</v>
      </c>
      <c r="R130" s="215">
        <f>Q130*H130</f>
        <v>0.0010229200000000001</v>
      </c>
      <c r="S130" s="215">
        <v>0</v>
      </c>
      <c r="T130" s="21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7" t="s">
        <v>172</v>
      </c>
      <c r="AT130" s="217" t="s">
        <v>201</v>
      </c>
      <c r="AU130" s="217" t="s">
        <v>81</v>
      </c>
      <c r="AY130" s="17" t="s">
        <v>132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7" t="s">
        <v>79</v>
      </c>
      <c r="BK130" s="218">
        <f>ROUND(I130*H130,2)</f>
        <v>0</v>
      </c>
      <c r="BL130" s="17" t="s">
        <v>139</v>
      </c>
      <c r="BM130" s="217" t="s">
        <v>204</v>
      </c>
    </row>
    <row r="131" s="13" customFormat="1">
      <c r="A131" s="13"/>
      <c r="B131" s="219"/>
      <c r="C131" s="220"/>
      <c r="D131" s="221" t="s">
        <v>148</v>
      </c>
      <c r="E131" s="222" t="s">
        <v>19</v>
      </c>
      <c r="F131" s="223" t="s">
        <v>205</v>
      </c>
      <c r="G131" s="220"/>
      <c r="H131" s="224">
        <v>25.573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0" t="s">
        <v>148</v>
      </c>
      <c r="AU131" s="230" t="s">
        <v>81</v>
      </c>
      <c r="AV131" s="13" t="s">
        <v>81</v>
      </c>
      <c r="AW131" s="13" t="s">
        <v>33</v>
      </c>
      <c r="AX131" s="13" t="s">
        <v>79</v>
      </c>
      <c r="AY131" s="230" t="s">
        <v>132</v>
      </c>
    </row>
    <row r="132" s="2" customFormat="1" ht="21.75" customHeight="1">
      <c r="A132" s="38"/>
      <c r="B132" s="39"/>
      <c r="C132" s="252" t="s">
        <v>206</v>
      </c>
      <c r="D132" s="252" t="s">
        <v>201</v>
      </c>
      <c r="E132" s="253" t="s">
        <v>207</v>
      </c>
      <c r="F132" s="254" t="s">
        <v>208</v>
      </c>
      <c r="G132" s="255" t="s">
        <v>196</v>
      </c>
      <c r="H132" s="256">
        <v>40.688000000000002</v>
      </c>
      <c r="I132" s="257"/>
      <c r="J132" s="258">
        <f>ROUND(I132*H132,2)</f>
        <v>0</v>
      </c>
      <c r="K132" s="259"/>
      <c r="L132" s="260"/>
      <c r="M132" s="261" t="s">
        <v>19</v>
      </c>
      <c r="N132" s="262" t="s">
        <v>42</v>
      </c>
      <c r="O132" s="84"/>
      <c r="P132" s="215">
        <f>O132*H132</f>
        <v>0</v>
      </c>
      <c r="Q132" s="215">
        <v>3.0000000000000001E-05</v>
      </c>
      <c r="R132" s="215">
        <f>Q132*H132</f>
        <v>0.0012206400000000001</v>
      </c>
      <c r="S132" s="215">
        <v>0</v>
      </c>
      <c r="T132" s="21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7" t="s">
        <v>172</v>
      </c>
      <c r="AT132" s="217" t="s">
        <v>201</v>
      </c>
      <c r="AU132" s="217" t="s">
        <v>81</v>
      </c>
      <c r="AY132" s="17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7" t="s">
        <v>79</v>
      </c>
      <c r="BK132" s="218">
        <f>ROUND(I132*H132,2)</f>
        <v>0</v>
      </c>
      <c r="BL132" s="17" t="s">
        <v>139</v>
      </c>
      <c r="BM132" s="217" t="s">
        <v>209</v>
      </c>
    </row>
    <row r="133" s="13" customFormat="1">
      <c r="A133" s="13"/>
      <c r="B133" s="219"/>
      <c r="C133" s="220"/>
      <c r="D133" s="221" t="s">
        <v>148</v>
      </c>
      <c r="E133" s="222" t="s">
        <v>19</v>
      </c>
      <c r="F133" s="223" t="s">
        <v>210</v>
      </c>
      <c r="G133" s="220"/>
      <c r="H133" s="224">
        <v>40.688000000000002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148</v>
      </c>
      <c r="AU133" s="230" t="s">
        <v>81</v>
      </c>
      <c r="AV133" s="13" t="s">
        <v>81</v>
      </c>
      <c r="AW133" s="13" t="s">
        <v>33</v>
      </c>
      <c r="AX133" s="13" t="s">
        <v>79</v>
      </c>
      <c r="AY133" s="230" t="s">
        <v>132</v>
      </c>
    </row>
    <row r="134" s="2" customFormat="1" ht="21.75" customHeight="1">
      <c r="A134" s="38"/>
      <c r="B134" s="39"/>
      <c r="C134" s="205" t="s">
        <v>8</v>
      </c>
      <c r="D134" s="205" t="s">
        <v>135</v>
      </c>
      <c r="E134" s="206" t="s">
        <v>211</v>
      </c>
      <c r="F134" s="207" t="s">
        <v>212</v>
      </c>
      <c r="G134" s="208" t="s">
        <v>146</v>
      </c>
      <c r="H134" s="209">
        <v>30.25</v>
      </c>
      <c r="I134" s="210"/>
      <c r="J134" s="211">
        <f>ROUND(I134*H134,2)</f>
        <v>0</v>
      </c>
      <c r="K134" s="212"/>
      <c r="L134" s="44"/>
      <c r="M134" s="213" t="s">
        <v>19</v>
      </c>
      <c r="N134" s="214" t="s">
        <v>42</v>
      </c>
      <c r="O134" s="84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7" t="s">
        <v>139</v>
      </c>
      <c r="AT134" s="217" t="s">
        <v>135</v>
      </c>
      <c r="AU134" s="217" t="s">
        <v>81</v>
      </c>
      <c r="AY134" s="17" t="s">
        <v>132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7" t="s">
        <v>79</v>
      </c>
      <c r="BK134" s="218">
        <f>ROUND(I134*H134,2)</f>
        <v>0</v>
      </c>
      <c r="BL134" s="17" t="s">
        <v>139</v>
      </c>
      <c r="BM134" s="217" t="s">
        <v>213</v>
      </c>
    </row>
    <row r="135" s="13" customFormat="1">
      <c r="A135" s="13"/>
      <c r="B135" s="219"/>
      <c r="C135" s="220"/>
      <c r="D135" s="221" t="s">
        <v>148</v>
      </c>
      <c r="E135" s="222" t="s">
        <v>19</v>
      </c>
      <c r="F135" s="223" t="s">
        <v>214</v>
      </c>
      <c r="G135" s="220"/>
      <c r="H135" s="224">
        <v>15.289999999999999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0" t="s">
        <v>148</v>
      </c>
      <c r="AU135" s="230" t="s">
        <v>81</v>
      </c>
      <c r="AV135" s="13" t="s">
        <v>81</v>
      </c>
      <c r="AW135" s="13" t="s">
        <v>33</v>
      </c>
      <c r="AX135" s="13" t="s">
        <v>71</v>
      </c>
      <c r="AY135" s="230" t="s">
        <v>132</v>
      </c>
    </row>
    <row r="136" s="13" customFormat="1">
      <c r="A136" s="13"/>
      <c r="B136" s="219"/>
      <c r="C136" s="220"/>
      <c r="D136" s="221" t="s">
        <v>148</v>
      </c>
      <c r="E136" s="222" t="s">
        <v>19</v>
      </c>
      <c r="F136" s="223" t="s">
        <v>215</v>
      </c>
      <c r="G136" s="220"/>
      <c r="H136" s="224">
        <v>14.960000000000001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148</v>
      </c>
      <c r="AU136" s="230" t="s">
        <v>81</v>
      </c>
      <c r="AV136" s="13" t="s">
        <v>81</v>
      </c>
      <c r="AW136" s="13" t="s">
        <v>33</v>
      </c>
      <c r="AX136" s="13" t="s">
        <v>71</v>
      </c>
      <c r="AY136" s="230" t="s">
        <v>132</v>
      </c>
    </row>
    <row r="137" s="15" customFormat="1">
      <c r="A137" s="15"/>
      <c r="B137" s="241"/>
      <c r="C137" s="242"/>
      <c r="D137" s="221" t="s">
        <v>148</v>
      </c>
      <c r="E137" s="243" t="s">
        <v>19</v>
      </c>
      <c r="F137" s="244" t="s">
        <v>163</v>
      </c>
      <c r="G137" s="242"/>
      <c r="H137" s="245">
        <v>30.25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1" t="s">
        <v>148</v>
      </c>
      <c r="AU137" s="251" t="s">
        <v>81</v>
      </c>
      <c r="AV137" s="15" t="s">
        <v>133</v>
      </c>
      <c r="AW137" s="15" t="s">
        <v>33</v>
      </c>
      <c r="AX137" s="15" t="s">
        <v>79</v>
      </c>
      <c r="AY137" s="251" t="s">
        <v>132</v>
      </c>
    </row>
    <row r="138" s="2" customFormat="1" ht="21.75" customHeight="1">
      <c r="A138" s="38"/>
      <c r="B138" s="39"/>
      <c r="C138" s="205" t="s">
        <v>216</v>
      </c>
      <c r="D138" s="205" t="s">
        <v>135</v>
      </c>
      <c r="E138" s="206" t="s">
        <v>217</v>
      </c>
      <c r="F138" s="207" t="s">
        <v>218</v>
      </c>
      <c r="G138" s="208" t="s">
        <v>146</v>
      </c>
      <c r="H138" s="209">
        <v>90.75</v>
      </c>
      <c r="I138" s="210"/>
      <c r="J138" s="211">
        <f>ROUND(I138*H138,2)</f>
        <v>0</v>
      </c>
      <c r="K138" s="212"/>
      <c r="L138" s="44"/>
      <c r="M138" s="213" t="s">
        <v>19</v>
      </c>
      <c r="N138" s="214" t="s">
        <v>42</v>
      </c>
      <c r="O138" s="84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7" t="s">
        <v>139</v>
      </c>
      <c r="AT138" s="217" t="s">
        <v>135</v>
      </c>
      <c r="AU138" s="217" t="s">
        <v>81</v>
      </c>
      <c r="AY138" s="17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7" t="s">
        <v>79</v>
      </c>
      <c r="BK138" s="218">
        <f>ROUND(I138*H138,2)</f>
        <v>0</v>
      </c>
      <c r="BL138" s="17" t="s">
        <v>139</v>
      </c>
      <c r="BM138" s="217" t="s">
        <v>219</v>
      </c>
    </row>
    <row r="139" s="13" customFormat="1">
      <c r="A139" s="13"/>
      <c r="B139" s="219"/>
      <c r="C139" s="220"/>
      <c r="D139" s="221" t="s">
        <v>148</v>
      </c>
      <c r="E139" s="222" t="s">
        <v>19</v>
      </c>
      <c r="F139" s="223" t="s">
        <v>220</v>
      </c>
      <c r="G139" s="220"/>
      <c r="H139" s="224">
        <v>90.75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148</v>
      </c>
      <c r="AU139" s="230" t="s">
        <v>81</v>
      </c>
      <c r="AV139" s="13" t="s">
        <v>81</v>
      </c>
      <c r="AW139" s="13" t="s">
        <v>33</v>
      </c>
      <c r="AX139" s="13" t="s">
        <v>79</v>
      </c>
      <c r="AY139" s="230" t="s">
        <v>132</v>
      </c>
    </row>
    <row r="140" s="12" customFormat="1" ht="22.8" customHeight="1">
      <c r="A140" s="12"/>
      <c r="B140" s="189"/>
      <c r="C140" s="190"/>
      <c r="D140" s="191" t="s">
        <v>70</v>
      </c>
      <c r="E140" s="203" t="s">
        <v>177</v>
      </c>
      <c r="F140" s="203" t="s">
        <v>221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SUM(P141:P182)</f>
        <v>0</v>
      </c>
      <c r="Q140" s="197"/>
      <c r="R140" s="198">
        <f>SUM(R141:R182)</f>
        <v>0.0012100000000000001</v>
      </c>
      <c r="S140" s="197"/>
      <c r="T140" s="199">
        <f>SUM(T141:T182)</f>
        <v>7.4898550000000013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0" t="s">
        <v>79</v>
      </c>
      <c r="AT140" s="201" t="s">
        <v>70</v>
      </c>
      <c r="AU140" s="201" t="s">
        <v>79</v>
      </c>
      <c r="AY140" s="200" t="s">
        <v>132</v>
      </c>
      <c r="BK140" s="202">
        <f>SUM(BK141:BK182)</f>
        <v>0</v>
      </c>
    </row>
    <row r="141" s="2" customFormat="1" ht="21.75" customHeight="1">
      <c r="A141" s="38"/>
      <c r="B141" s="39"/>
      <c r="C141" s="205" t="s">
        <v>222</v>
      </c>
      <c r="D141" s="205" t="s">
        <v>135</v>
      </c>
      <c r="E141" s="206" t="s">
        <v>223</v>
      </c>
      <c r="F141" s="207" t="s">
        <v>224</v>
      </c>
      <c r="G141" s="208" t="s">
        <v>225</v>
      </c>
      <c r="H141" s="209">
        <v>1</v>
      </c>
      <c r="I141" s="210"/>
      <c r="J141" s="211">
        <f>ROUND(I141*H141,2)</f>
        <v>0</v>
      </c>
      <c r="K141" s="212"/>
      <c r="L141" s="44"/>
      <c r="M141" s="213" t="s">
        <v>19</v>
      </c>
      <c r="N141" s="214" t="s">
        <v>42</v>
      </c>
      <c r="O141" s="84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7" t="s">
        <v>139</v>
      </c>
      <c r="AT141" s="217" t="s">
        <v>135</v>
      </c>
      <c r="AU141" s="217" t="s">
        <v>81</v>
      </c>
      <c r="AY141" s="17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7" t="s">
        <v>79</v>
      </c>
      <c r="BK141" s="218">
        <f>ROUND(I141*H141,2)</f>
        <v>0</v>
      </c>
      <c r="BL141" s="17" t="s">
        <v>139</v>
      </c>
      <c r="BM141" s="217" t="s">
        <v>226</v>
      </c>
    </row>
    <row r="142" s="2" customFormat="1" ht="33" customHeight="1">
      <c r="A142" s="38"/>
      <c r="B142" s="39"/>
      <c r="C142" s="205" t="s">
        <v>227</v>
      </c>
      <c r="D142" s="205" t="s">
        <v>135</v>
      </c>
      <c r="E142" s="206" t="s">
        <v>228</v>
      </c>
      <c r="F142" s="207" t="s">
        <v>229</v>
      </c>
      <c r="G142" s="208" t="s">
        <v>225</v>
      </c>
      <c r="H142" s="209">
        <v>3</v>
      </c>
      <c r="I142" s="210"/>
      <c r="J142" s="211">
        <f>ROUND(I142*H142,2)</f>
        <v>0</v>
      </c>
      <c r="K142" s="212"/>
      <c r="L142" s="44"/>
      <c r="M142" s="213" t="s">
        <v>19</v>
      </c>
      <c r="N142" s="214" t="s">
        <v>42</v>
      </c>
      <c r="O142" s="84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7" t="s">
        <v>139</v>
      </c>
      <c r="AT142" s="217" t="s">
        <v>135</v>
      </c>
      <c r="AU142" s="217" t="s">
        <v>81</v>
      </c>
      <c r="AY142" s="17" t="s">
        <v>132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7" t="s">
        <v>79</v>
      </c>
      <c r="BK142" s="218">
        <f>ROUND(I142*H142,2)</f>
        <v>0</v>
      </c>
      <c r="BL142" s="17" t="s">
        <v>139</v>
      </c>
      <c r="BM142" s="217" t="s">
        <v>230</v>
      </c>
    </row>
    <row r="143" s="13" customFormat="1">
      <c r="A143" s="13"/>
      <c r="B143" s="219"/>
      <c r="C143" s="220"/>
      <c r="D143" s="221" t="s">
        <v>148</v>
      </c>
      <c r="E143" s="222" t="s">
        <v>19</v>
      </c>
      <c r="F143" s="223" t="s">
        <v>133</v>
      </c>
      <c r="G143" s="220"/>
      <c r="H143" s="224">
        <v>3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0" t="s">
        <v>148</v>
      </c>
      <c r="AU143" s="230" t="s">
        <v>81</v>
      </c>
      <c r="AV143" s="13" t="s">
        <v>81</v>
      </c>
      <c r="AW143" s="13" t="s">
        <v>33</v>
      </c>
      <c r="AX143" s="13" t="s">
        <v>79</v>
      </c>
      <c r="AY143" s="230" t="s">
        <v>132</v>
      </c>
    </row>
    <row r="144" s="2" customFormat="1" ht="21.75" customHeight="1">
      <c r="A144" s="38"/>
      <c r="B144" s="39"/>
      <c r="C144" s="205" t="s">
        <v>231</v>
      </c>
      <c r="D144" s="205" t="s">
        <v>135</v>
      </c>
      <c r="E144" s="206" t="s">
        <v>232</v>
      </c>
      <c r="F144" s="207" t="s">
        <v>233</v>
      </c>
      <c r="G144" s="208" t="s">
        <v>225</v>
      </c>
      <c r="H144" s="209">
        <v>3</v>
      </c>
      <c r="I144" s="210"/>
      <c r="J144" s="211">
        <f>ROUND(I144*H144,2)</f>
        <v>0</v>
      </c>
      <c r="K144" s="212"/>
      <c r="L144" s="44"/>
      <c r="M144" s="213" t="s">
        <v>19</v>
      </c>
      <c r="N144" s="214" t="s">
        <v>42</v>
      </c>
      <c r="O144" s="84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7" t="s">
        <v>139</v>
      </c>
      <c r="AT144" s="217" t="s">
        <v>135</v>
      </c>
      <c r="AU144" s="217" t="s">
        <v>81</v>
      </c>
      <c r="AY144" s="17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7" t="s">
        <v>79</v>
      </c>
      <c r="BK144" s="218">
        <f>ROUND(I144*H144,2)</f>
        <v>0</v>
      </c>
      <c r="BL144" s="17" t="s">
        <v>139</v>
      </c>
      <c r="BM144" s="217" t="s">
        <v>234</v>
      </c>
    </row>
    <row r="145" s="2" customFormat="1" ht="33" customHeight="1">
      <c r="A145" s="38"/>
      <c r="B145" s="39"/>
      <c r="C145" s="205" t="s">
        <v>235</v>
      </c>
      <c r="D145" s="205" t="s">
        <v>135</v>
      </c>
      <c r="E145" s="206" t="s">
        <v>236</v>
      </c>
      <c r="F145" s="207" t="s">
        <v>237</v>
      </c>
      <c r="G145" s="208" t="s">
        <v>146</v>
      </c>
      <c r="H145" s="209">
        <v>30.25</v>
      </c>
      <c r="I145" s="210"/>
      <c r="J145" s="211">
        <f>ROUND(I145*H145,2)</f>
        <v>0</v>
      </c>
      <c r="K145" s="212"/>
      <c r="L145" s="44"/>
      <c r="M145" s="213" t="s">
        <v>19</v>
      </c>
      <c r="N145" s="214" t="s">
        <v>42</v>
      </c>
      <c r="O145" s="84"/>
      <c r="P145" s="215">
        <f>O145*H145</f>
        <v>0</v>
      </c>
      <c r="Q145" s="215">
        <v>4.0000000000000003E-05</v>
      </c>
      <c r="R145" s="215">
        <f>Q145*H145</f>
        <v>0.0012100000000000001</v>
      </c>
      <c r="S145" s="215">
        <v>0</v>
      </c>
      <c r="T145" s="21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7" t="s">
        <v>139</v>
      </c>
      <c r="AT145" s="217" t="s">
        <v>135</v>
      </c>
      <c r="AU145" s="217" t="s">
        <v>81</v>
      </c>
      <c r="AY145" s="17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7" t="s">
        <v>79</v>
      </c>
      <c r="BK145" s="218">
        <f>ROUND(I145*H145,2)</f>
        <v>0</v>
      </c>
      <c r="BL145" s="17" t="s">
        <v>139</v>
      </c>
      <c r="BM145" s="217" t="s">
        <v>238</v>
      </c>
    </row>
    <row r="146" s="13" customFormat="1">
      <c r="A146" s="13"/>
      <c r="B146" s="219"/>
      <c r="C146" s="220"/>
      <c r="D146" s="221" t="s">
        <v>148</v>
      </c>
      <c r="E146" s="222" t="s">
        <v>19</v>
      </c>
      <c r="F146" s="223" t="s">
        <v>214</v>
      </c>
      <c r="G146" s="220"/>
      <c r="H146" s="224">
        <v>15.289999999999999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0" t="s">
        <v>148</v>
      </c>
      <c r="AU146" s="230" t="s">
        <v>81</v>
      </c>
      <c r="AV146" s="13" t="s">
        <v>81</v>
      </c>
      <c r="AW146" s="13" t="s">
        <v>33</v>
      </c>
      <c r="AX146" s="13" t="s">
        <v>71</v>
      </c>
      <c r="AY146" s="230" t="s">
        <v>132</v>
      </c>
    </row>
    <row r="147" s="13" customFormat="1">
      <c r="A147" s="13"/>
      <c r="B147" s="219"/>
      <c r="C147" s="220"/>
      <c r="D147" s="221" t="s">
        <v>148</v>
      </c>
      <c r="E147" s="222" t="s">
        <v>19</v>
      </c>
      <c r="F147" s="223" t="s">
        <v>215</v>
      </c>
      <c r="G147" s="220"/>
      <c r="H147" s="224">
        <v>14.960000000000001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0" t="s">
        <v>148</v>
      </c>
      <c r="AU147" s="230" t="s">
        <v>81</v>
      </c>
      <c r="AV147" s="13" t="s">
        <v>81</v>
      </c>
      <c r="AW147" s="13" t="s">
        <v>33</v>
      </c>
      <c r="AX147" s="13" t="s">
        <v>71</v>
      </c>
      <c r="AY147" s="230" t="s">
        <v>132</v>
      </c>
    </row>
    <row r="148" s="15" customFormat="1">
      <c r="A148" s="15"/>
      <c r="B148" s="241"/>
      <c r="C148" s="242"/>
      <c r="D148" s="221" t="s">
        <v>148</v>
      </c>
      <c r="E148" s="243" t="s">
        <v>19</v>
      </c>
      <c r="F148" s="244" t="s">
        <v>163</v>
      </c>
      <c r="G148" s="242"/>
      <c r="H148" s="245">
        <v>30.25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1" t="s">
        <v>148</v>
      </c>
      <c r="AU148" s="251" t="s">
        <v>81</v>
      </c>
      <c r="AV148" s="15" t="s">
        <v>133</v>
      </c>
      <c r="AW148" s="15" t="s">
        <v>33</v>
      </c>
      <c r="AX148" s="15" t="s">
        <v>79</v>
      </c>
      <c r="AY148" s="251" t="s">
        <v>132</v>
      </c>
    </row>
    <row r="149" s="2" customFormat="1" ht="44.25" customHeight="1">
      <c r="A149" s="38"/>
      <c r="B149" s="39"/>
      <c r="C149" s="205" t="s">
        <v>7</v>
      </c>
      <c r="D149" s="205" t="s">
        <v>135</v>
      </c>
      <c r="E149" s="206" t="s">
        <v>239</v>
      </c>
      <c r="F149" s="207" t="s">
        <v>240</v>
      </c>
      <c r="G149" s="208" t="s">
        <v>146</v>
      </c>
      <c r="H149" s="209">
        <v>19.652000000000001</v>
      </c>
      <c r="I149" s="210"/>
      <c r="J149" s="211">
        <f>ROUND(I149*H149,2)</f>
        <v>0</v>
      </c>
      <c r="K149" s="212"/>
      <c r="L149" s="44"/>
      <c r="M149" s="213" t="s">
        <v>19</v>
      </c>
      <c r="N149" s="214" t="s">
        <v>42</v>
      </c>
      <c r="O149" s="84"/>
      <c r="P149" s="215">
        <f>O149*H149</f>
        <v>0</v>
      </c>
      <c r="Q149" s="215">
        <v>0</v>
      </c>
      <c r="R149" s="215">
        <f>Q149*H149</f>
        <v>0</v>
      </c>
      <c r="S149" s="215">
        <v>0.26100000000000001</v>
      </c>
      <c r="T149" s="216">
        <f>S149*H149</f>
        <v>5.1291720000000005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7" t="s">
        <v>139</v>
      </c>
      <c r="AT149" s="217" t="s">
        <v>135</v>
      </c>
      <c r="AU149" s="217" t="s">
        <v>81</v>
      </c>
      <c r="AY149" s="17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7" t="s">
        <v>79</v>
      </c>
      <c r="BK149" s="218">
        <f>ROUND(I149*H149,2)</f>
        <v>0</v>
      </c>
      <c r="BL149" s="17" t="s">
        <v>139</v>
      </c>
      <c r="BM149" s="217" t="s">
        <v>241</v>
      </c>
    </row>
    <row r="150" s="13" customFormat="1">
      <c r="A150" s="13"/>
      <c r="B150" s="219"/>
      <c r="C150" s="220"/>
      <c r="D150" s="221" t="s">
        <v>148</v>
      </c>
      <c r="E150" s="222" t="s">
        <v>19</v>
      </c>
      <c r="F150" s="223" t="s">
        <v>242</v>
      </c>
      <c r="G150" s="220"/>
      <c r="H150" s="224">
        <v>19.652000000000001</v>
      </c>
      <c r="I150" s="225"/>
      <c r="J150" s="220"/>
      <c r="K150" s="220"/>
      <c r="L150" s="226"/>
      <c r="M150" s="227"/>
      <c r="N150" s="228"/>
      <c r="O150" s="228"/>
      <c r="P150" s="228"/>
      <c r="Q150" s="228"/>
      <c r="R150" s="228"/>
      <c r="S150" s="228"/>
      <c r="T150" s="22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0" t="s">
        <v>148</v>
      </c>
      <c r="AU150" s="230" t="s">
        <v>81</v>
      </c>
      <c r="AV150" s="13" t="s">
        <v>81</v>
      </c>
      <c r="AW150" s="13" t="s">
        <v>33</v>
      </c>
      <c r="AX150" s="13" t="s">
        <v>79</v>
      </c>
      <c r="AY150" s="230" t="s">
        <v>132</v>
      </c>
    </row>
    <row r="151" s="2" customFormat="1" ht="44.25" customHeight="1">
      <c r="A151" s="38"/>
      <c r="B151" s="39"/>
      <c r="C151" s="205" t="s">
        <v>243</v>
      </c>
      <c r="D151" s="205" t="s">
        <v>135</v>
      </c>
      <c r="E151" s="206" t="s">
        <v>244</v>
      </c>
      <c r="F151" s="207" t="s">
        <v>245</v>
      </c>
      <c r="G151" s="208" t="s">
        <v>146</v>
      </c>
      <c r="H151" s="209">
        <v>12.77</v>
      </c>
      <c r="I151" s="210"/>
      <c r="J151" s="211">
        <f>ROUND(I151*H151,2)</f>
        <v>0</v>
      </c>
      <c r="K151" s="212"/>
      <c r="L151" s="44"/>
      <c r="M151" s="213" t="s">
        <v>19</v>
      </c>
      <c r="N151" s="214" t="s">
        <v>42</v>
      </c>
      <c r="O151" s="84"/>
      <c r="P151" s="215">
        <f>O151*H151</f>
        <v>0</v>
      </c>
      <c r="Q151" s="215">
        <v>0</v>
      </c>
      <c r="R151" s="215">
        <f>Q151*H151</f>
        <v>0</v>
      </c>
      <c r="S151" s="215">
        <v>0.035000000000000003</v>
      </c>
      <c r="T151" s="216">
        <f>S151*H151</f>
        <v>0.44695000000000001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7" t="s">
        <v>139</v>
      </c>
      <c r="AT151" s="217" t="s">
        <v>135</v>
      </c>
      <c r="AU151" s="217" t="s">
        <v>81</v>
      </c>
      <c r="AY151" s="17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7" t="s">
        <v>79</v>
      </c>
      <c r="BK151" s="218">
        <f>ROUND(I151*H151,2)</f>
        <v>0</v>
      </c>
      <c r="BL151" s="17" t="s">
        <v>139</v>
      </c>
      <c r="BM151" s="217" t="s">
        <v>246</v>
      </c>
    </row>
    <row r="152" s="13" customFormat="1">
      <c r="A152" s="13"/>
      <c r="B152" s="219"/>
      <c r="C152" s="220"/>
      <c r="D152" s="221" t="s">
        <v>148</v>
      </c>
      <c r="E152" s="222" t="s">
        <v>19</v>
      </c>
      <c r="F152" s="223" t="s">
        <v>247</v>
      </c>
      <c r="G152" s="220"/>
      <c r="H152" s="224">
        <v>12.77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0" t="s">
        <v>148</v>
      </c>
      <c r="AU152" s="230" t="s">
        <v>81</v>
      </c>
      <c r="AV152" s="13" t="s">
        <v>81</v>
      </c>
      <c r="AW152" s="13" t="s">
        <v>33</v>
      </c>
      <c r="AX152" s="13" t="s">
        <v>79</v>
      </c>
      <c r="AY152" s="230" t="s">
        <v>132</v>
      </c>
    </row>
    <row r="153" s="2" customFormat="1" ht="21.75" customHeight="1">
      <c r="A153" s="38"/>
      <c r="B153" s="39"/>
      <c r="C153" s="205" t="s">
        <v>248</v>
      </c>
      <c r="D153" s="205" t="s">
        <v>135</v>
      </c>
      <c r="E153" s="206" t="s">
        <v>249</v>
      </c>
      <c r="F153" s="207" t="s">
        <v>250</v>
      </c>
      <c r="G153" s="208" t="s">
        <v>196</v>
      </c>
      <c r="H153" s="209">
        <v>10.050000000000001</v>
      </c>
      <c r="I153" s="210"/>
      <c r="J153" s="211">
        <f>ROUND(I153*H153,2)</f>
        <v>0</v>
      </c>
      <c r="K153" s="212"/>
      <c r="L153" s="44"/>
      <c r="M153" s="213" t="s">
        <v>19</v>
      </c>
      <c r="N153" s="214" t="s">
        <v>42</v>
      </c>
      <c r="O153" s="84"/>
      <c r="P153" s="215">
        <f>O153*H153</f>
        <v>0</v>
      </c>
      <c r="Q153" s="215">
        <v>0</v>
      </c>
      <c r="R153" s="215">
        <f>Q153*H153</f>
        <v>0</v>
      </c>
      <c r="S153" s="215">
        <v>0.0089999999999999993</v>
      </c>
      <c r="T153" s="216">
        <f>S153*H153</f>
        <v>0.090450000000000003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7" t="s">
        <v>139</v>
      </c>
      <c r="AT153" s="217" t="s">
        <v>135</v>
      </c>
      <c r="AU153" s="217" t="s">
        <v>81</v>
      </c>
      <c r="AY153" s="17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7" t="s">
        <v>79</v>
      </c>
      <c r="BK153" s="218">
        <f>ROUND(I153*H153,2)</f>
        <v>0</v>
      </c>
      <c r="BL153" s="17" t="s">
        <v>139</v>
      </c>
      <c r="BM153" s="217" t="s">
        <v>251</v>
      </c>
    </row>
    <row r="154" s="13" customFormat="1">
      <c r="A154" s="13"/>
      <c r="B154" s="219"/>
      <c r="C154" s="220"/>
      <c r="D154" s="221" t="s">
        <v>148</v>
      </c>
      <c r="E154" s="222" t="s">
        <v>19</v>
      </c>
      <c r="F154" s="223" t="s">
        <v>252</v>
      </c>
      <c r="G154" s="220"/>
      <c r="H154" s="224">
        <v>10.050000000000001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0" t="s">
        <v>148</v>
      </c>
      <c r="AU154" s="230" t="s">
        <v>81</v>
      </c>
      <c r="AV154" s="13" t="s">
        <v>81</v>
      </c>
      <c r="AW154" s="13" t="s">
        <v>33</v>
      </c>
      <c r="AX154" s="13" t="s">
        <v>79</v>
      </c>
      <c r="AY154" s="230" t="s">
        <v>132</v>
      </c>
    </row>
    <row r="155" s="2" customFormat="1" ht="33" customHeight="1">
      <c r="A155" s="38"/>
      <c r="B155" s="39"/>
      <c r="C155" s="205" t="s">
        <v>253</v>
      </c>
      <c r="D155" s="205" t="s">
        <v>135</v>
      </c>
      <c r="E155" s="206" t="s">
        <v>254</v>
      </c>
      <c r="F155" s="207" t="s">
        <v>255</v>
      </c>
      <c r="G155" s="208" t="s">
        <v>146</v>
      </c>
      <c r="H155" s="209">
        <v>6.4000000000000004</v>
      </c>
      <c r="I155" s="210"/>
      <c r="J155" s="211">
        <f>ROUND(I155*H155,2)</f>
        <v>0</v>
      </c>
      <c r="K155" s="212"/>
      <c r="L155" s="44"/>
      <c r="M155" s="213" t="s">
        <v>19</v>
      </c>
      <c r="N155" s="214" t="s">
        <v>42</v>
      </c>
      <c r="O155" s="84"/>
      <c r="P155" s="215">
        <f>O155*H155</f>
        <v>0</v>
      </c>
      <c r="Q155" s="215">
        <v>0</v>
      </c>
      <c r="R155" s="215">
        <f>Q155*H155</f>
        <v>0</v>
      </c>
      <c r="S155" s="215">
        <v>0.075999999999999998</v>
      </c>
      <c r="T155" s="216">
        <f>S155*H155</f>
        <v>0.4864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7" t="s">
        <v>139</v>
      </c>
      <c r="AT155" s="217" t="s">
        <v>135</v>
      </c>
      <c r="AU155" s="217" t="s">
        <v>81</v>
      </c>
      <c r="AY155" s="17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7" t="s">
        <v>79</v>
      </c>
      <c r="BK155" s="218">
        <f>ROUND(I155*H155,2)</f>
        <v>0</v>
      </c>
      <c r="BL155" s="17" t="s">
        <v>139</v>
      </c>
      <c r="BM155" s="217" t="s">
        <v>256</v>
      </c>
    </row>
    <row r="156" s="13" customFormat="1">
      <c r="A156" s="13"/>
      <c r="B156" s="219"/>
      <c r="C156" s="220"/>
      <c r="D156" s="221" t="s">
        <v>148</v>
      </c>
      <c r="E156" s="222" t="s">
        <v>19</v>
      </c>
      <c r="F156" s="223" t="s">
        <v>257</v>
      </c>
      <c r="G156" s="220"/>
      <c r="H156" s="224">
        <v>6.4000000000000004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0" t="s">
        <v>148</v>
      </c>
      <c r="AU156" s="230" t="s">
        <v>81</v>
      </c>
      <c r="AV156" s="13" t="s">
        <v>81</v>
      </c>
      <c r="AW156" s="13" t="s">
        <v>33</v>
      </c>
      <c r="AX156" s="13" t="s">
        <v>79</v>
      </c>
      <c r="AY156" s="230" t="s">
        <v>132</v>
      </c>
    </row>
    <row r="157" s="2" customFormat="1" ht="21.75" customHeight="1">
      <c r="A157" s="38"/>
      <c r="B157" s="39"/>
      <c r="C157" s="205" t="s">
        <v>258</v>
      </c>
      <c r="D157" s="205" t="s">
        <v>135</v>
      </c>
      <c r="E157" s="206" t="s">
        <v>259</v>
      </c>
      <c r="F157" s="207" t="s">
        <v>260</v>
      </c>
      <c r="G157" s="208" t="s">
        <v>196</v>
      </c>
      <c r="H157" s="209">
        <v>5</v>
      </c>
      <c r="I157" s="210"/>
      <c r="J157" s="211">
        <f>ROUND(I157*H157,2)</f>
        <v>0</v>
      </c>
      <c r="K157" s="212"/>
      <c r="L157" s="44"/>
      <c r="M157" s="213" t="s">
        <v>19</v>
      </c>
      <c r="N157" s="214" t="s">
        <v>42</v>
      </c>
      <c r="O157" s="84"/>
      <c r="P157" s="215">
        <f>O157*H157</f>
        <v>0</v>
      </c>
      <c r="Q157" s="215">
        <v>0</v>
      </c>
      <c r="R157" s="215">
        <f>Q157*H157</f>
        <v>0</v>
      </c>
      <c r="S157" s="215">
        <v>0.012999999999999999</v>
      </c>
      <c r="T157" s="216">
        <f>S157*H157</f>
        <v>0.065000000000000002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7" t="s">
        <v>139</v>
      </c>
      <c r="AT157" s="217" t="s">
        <v>135</v>
      </c>
      <c r="AU157" s="217" t="s">
        <v>81</v>
      </c>
      <c r="AY157" s="17" t="s">
        <v>132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7" t="s">
        <v>79</v>
      </c>
      <c r="BK157" s="218">
        <f>ROUND(I157*H157,2)</f>
        <v>0</v>
      </c>
      <c r="BL157" s="17" t="s">
        <v>139</v>
      </c>
      <c r="BM157" s="217" t="s">
        <v>261</v>
      </c>
    </row>
    <row r="158" s="13" customFormat="1">
      <c r="A158" s="13"/>
      <c r="B158" s="219"/>
      <c r="C158" s="220"/>
      <c r="D158" s="221" t="s">
        <v>148</v>
      </c>
      <c r="E158" s="222" t="s">
        <v>19</v>
      </c>
      <c r="F158" s="223" t="s">
        <v>262</v>
      </c>
      <c r="G158" s="220"/>
      <c r="H158" s="224">
        <v>5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0" t="s">
        <v>148</v>
      </c>
      <c r="AU158" s="230" t="s">
        <v>81</v>
      </c>
      <c r="AV158" s="13" t="s">
        <v>81</v>
      </c>
      <c r="AW158" s="13" t="s">
        <v>33</v>
      </c>
      <c r="AX158" s="13" t="s">
        <v>71</v>
      </c>
      <c r="AY158" s="230" t="s">
        <v>132</v>
      </c>
    </row>
    <row r="159" s="15" customFormat="1">
      <c r="A159" s="15"/>
      <c r="B159" s="241"/>
      <c r="C159" s="242"/>
      <c r="D159" s="221" t="s">
        <v>148</v>
      </c>
      <c r="E159" s="243" t="s">
        <v>19</v>
      </c>
      <c r="F159" s="244" t="s">
        <v>163</v>
      </c>
      <c r="G159" s="242"/>
      <c r="H159" s="245">
        <v>5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1" t="s">
        <v>148</v>
      </c>
      <c r="AU159" s="251" t="s">
        <v>81</v>
      </c>
      <c r="AV159" s="15" t="s">
        <v>133</v>
      </c>
      <c r="AW159" s="15" t="s">
        <v>33</v>
      </c>
      <c r="AX159" s="15" t="s">
        <v>79</v>
      </c>
      <c r="AY159" s="251" t="s">
        <v>132</v>
      </c>
    </row>
    <row r="160" s="2" customFormat="1" ht="16.5" customHeight="1">
      <c r="A160" s="38"/>
      <c r="B160" s="39"/>
      <c r="C160" s="205" t="s">
        <v>263</v>
      </c>
      <c r="D160" s="205" t="s">
        <v>135</v>
      </c>
      <c r="E160" s="206" t="s">
        <v>264</v>
      </c>
      <c r="F160" s="207" t="s">
        <v>265</v>
      </c>
      <c r="G160" s="208" t="s">
        <v>196</v>
      </c>
      <c r="H160" s="209">
        <v>1.5</v>
      </c>
      <c r="I160" s="210"/>
      <c r="J160" s="211">
        <f>ROUND(I160*H160,2)</f>
        <v>0</v>
      </c>
      <c r="K160" s="212"/>
      <c r="L160" s="44"/>
      <c r="M160" s="213" t="s">
        <v>19</v>
      </c>
      <c r="N160" s="214" t="s">
        <v>42</v>
      </c>
      <c r="O160" s="84"/>
      <c r="P160" s="215">
        <f>O160*H160</f>
        <v>0</v>
      </c>
      <c r="Q160" s="215">
        <v>0</v>
      </c>
      <c r="R160" s="215">
        <f>Q160*H160</f>
        <v>0</v>
      </c>
      <c r="S160" s="215">
        <v>0.036999999999999998</v>
      </c>
      <c r="T160" s="216">
        <f>S160*H160</f>
        <v>0.055499999999999994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7" t="s">
        <v>139</v>
      </c>
      <c r="AT160" s="217" t="s">
        <v>135</v>
      </c>
      <c r="AU160" s="217" t="s">
        <v>81</v>
      </c>
      <c r="AY160" s="17" t="s">
        <v>132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7" t="s">
        <v>79</v>
      </c>
      <c r="BK160" s="218">
        <f>ROUND(I160*H160,2)</f>
        <v>0</v>
      </c>
      <c r="BL160" s="17" t="s">
        <v>139</v>
      </c>
      <c r="BM160" s="217" t="s">
        <v>266</v>
      </c>
    </row>
    <row r="161" s="13" customFormat="1">
      <c r="A161" s="13"/>
      <c r="B161" s="219"/>
      <c r="C161" s="220"/>
      <c r="D161" s="221" t="s">
        <v>148</v>
      </c>
      <c r="E161" s="222" t="s">
        <v>19</v>
      </c>
      <c r="F161" s="223" t="s">
        <v>267</v>
      </c>
      <c r="G161" s="220"/>
      <c r="H161" s="224">
        <v>1.5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0" t="s">
        <v>148</v>
      </c>
      <c r="AU161" s="230" t="s">
        <v>81</v>
      </c>
      <c r="AV161" s="13" t="s">
        <v>81</v>
      </c>
      <c r="AW161" s="13" t="s">
        <v>33</v>
      </c>
      <c r="AX161" s="13" t="s">
        <v>71</v>
      </c>
      <c r="AY161" s="230" t="s">
        <v>132</v>
      </c>
    </row>
    <row r="162" s="15" customFormat="1">
      <c r="A162" s="15"/>
      <c r="B162" s="241"/>
      <c r="C162" s="242"/>
      <c r="D162" s="221" t="s">
        <v>148</v>
      </c>
      <c r="E162" s="243" t="s">
        <v>19</v>
      </c>
      <c r="F162" s="244" t="s">
        <v>163</v>
      </c>
      <c r="G162" s="242"/>
      <c r="H162" s="245">
        <v>1.5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1" t="s">
        <v>148</v>
      </c>
      <c r="AU162" s="251" t="s">
        <v>81</v>
      </c>
      <c r="AV162" s="15" t="s">
        <v>133</v>
      </c>
      <c r="AW162" s="15" t="s">
        <v>33</v>
      </c>
      <c r="AX162" s="15" t="s">
        <v>79</v>
      </c>
      <c r="AY162" s="251" t="s">
        <v>132</v>
      </c>
    </row>
    <row r="163" s="2" customFormat="1" ht="44.25" customHeight="1">
      <c r="A163" s="38"/>
      <c r="B163" s="39"/>
      <c r="C163" s="205" t="s">
        <v>268</v>
      </c>
      <c r="D163" s="205" t="s">
        <v>135</v>
      </c>
      <c r="E163" s="206" t="s">
        <v>269</v>
      </c>
      <c r="F163" s="207" t="s">
        <v>270</v>
      </c>
      <c r="G163" s="208" t="s">
        <v>138</v>
      </c>
      <c r="H163" s="209">
        <v>5</v>
      </c>
      <c r="I163" s="210"/>
      <c r="J163" s="211">
        <f>ROUND(I163*H163,2)</f>
        <v>0</v>
      </c>
      <c r="K163" s="212"/>
      <c r="L163" s="44"/>
      <c r="M163" s="213" t="s">
        <v>19</v>
      </c>
      <c r="N163" s="214" t="s">
        <v>42</v>
      </c>
      <c r="O163" s="84"/>
      <c r="P163" s="215">
        <f>O163*H163</f>
        <v>0</v>
      </c>
      <c r="Q163" s="215">
        <v>0</v>
      </c>
      <c r="R163" s="215">
        <f>Q163*H163</f>
        <v>0</v>
      </c>
      <c r="S163" s="215">
        <v>0.001</v>
      </c>
      <c r="T163" s="216">
        <f>S163*H163</f>
        <v>0.0050000000000000001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7" t="s">
        <v>139</v>
      </c>
      <c r="AT163" s="217" t="s">
        <v>135</v>
      </c>
      <c r="AU163" s="217" t="s">
        <v>81</v>
      </c>
      <c r="AY163" s="17" t="s">
        <v>132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7" t="s">
        <v>79</v>
      </c>
      <c r="BK163" s="218">
        <f>ROUND(I163*H163,2)</f>
        <v>0</v>
      </c>
      <c r="BL163" s="17" t="s">
        <v>139</v>
      </c>
      <c r="BM163" s="217" t="s">
        <v>271</v>
      </c>
    </row>
    <row r="164" s="13" customFormat="1">
      <c r="A164" s="13"/>
      <c r="B164" s="219"/>
      <c r="C164" s="220"/>
      <c r="D164" s="221" t="s">
        <v>148</v>
      </c>
      <c r="E164" s="222" t="s">
        <v>19</v>
      </c>
      <c r="F164" s="223" t="s">
        <v>272</v>
      </c>
      <c r="G164" s="220"/>
      <c r="H164" s="224">
        <v>5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0" t="s">
        <v>148</v>
      </c>
      <c r="AU164" s="230" t="s">
        <v>81</v>
      </c>
      <c r="AV164" s="13" t="s">
        <v>81</v>
      </c>
      <c r="AW164" s="13" t="s">
        <v>33</v>
      </c>
      <c r="AX164" s="13" t="s">
        <v>79</v>
      </c>
      <c r="AY164" s="230" t="s">
        <v>132</v>
      </c>
    </row>
    <row r="165" s="2" customFormat="1" ht="44.25" customHeight="1">
      <c r="A165" s="38"/>
      <c r="B165" s="39"/>
      <c r="C165" s="205" t="s">
        <v>273</v>
      </c>
      <c r="D165" s="205" t="s">
        <v>135</v>
      </c>
      <c r="E165" s="206" t="s">
        <v>274</v>
      </c>
      <c r="F165" s="207" t="s">
        <v>275</v>
      </c>
      <c r="G165" s="208" t="s">
        <v>196</v>
      </c>
      <c r="H165" s="209">
        <v>11</v>
      </c>
      <c r="I165" s="210"/>
      <c r="J165" s="211">
        <f>ROUND(I165*H165,2)</f>
        <v>0</v>
      </c>
      <c r="K165" s="212"/>
      <c r="L165" s="44"/>
      <c r="M165" s="213" t="s">
        <v>19</v>
      </c>
      <c r="N165" s="214" t="s">
        <v>42</v>
      </c>
      <c r="O165" s="84"/>
      <c r="P165" s="215">
        <f>O165*H165</f>
        <v>0</v>
      </c>
      <c r="Q165" s="215">
        <v>0</v>
      </c>
      <c r="R165" s="215">
        <f>Q165*H165</f>
        <v>0</v>
      </c>
      <c r="S165" s="215">
        <v>0.0070000000000000001</v>
      </c>
      <c r="T165" s="216">
        <f>S165*H165</f>
        <v>0.076999999999999999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7" t="s">
        <v>139</v>
      </c>
      <c r="AT165" s="217" t="s">
        <v>135</v>
      </c>
      <c r="AU165" s="217" t="s">
        <v>81</v>
      </c>
      <c r="AY165" s="17" t="s">
        <v>132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7" t="s">
        <v>79</v>
      </c>
      <c r="BK165" s="218">
        <f>ROUND(I165*H165,2)</f>
        <v>0</v>
      </c>
      <c r="BL165" s="17" t="s">
        <v>139</v>
      </c>
      <c r="BM165" s="217" t="s">
        <v>276</v>
      </c>
    </row>
    <row r="166" s="13" customFormat="1">
      <c r="A166" s="13"/>
      <c r="B166" s="219"/>
      <c r="C166" s="220"/>
      <c r="D166" s="221" t="s">
        <v>148</v>
      </c>
      <c r="E166" s="222" t="s">
        <v>19</v>
      </c>
      <c r="F166" s="223" t="s">
        <v>277</v>
      </c>
      <c r="G166" s="220"/>
      <c r="H166" s="224">
        <v>11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0" t="s">
        <v>148</v>
      </c>
      <c r="AU166" s="230" t="s">
        <v>81</v>
      </c>
      <c r="AV166" s="13" t="s">
        <v>81</v>
      </c>
      <c r="AW166" s="13" t="s">
        <v>33</v>
      </c>
      <c r="AX166" s="13" t="s">
        <v>79</v>
      </c>
      <c r="AY166" s="230" t="s">
        <v>132</v>
      </c>
    </row>
    <row r="167" s="2" customFormat="1" ht="33" customHeight="1">
      <c r="A167" s="38"/>
      <c r="B167" s="39"/>
      <c r="C167" s="205" t="s">
        <v>278</v>
      </c>
      <c r="D167" s="205" t="s">
        <v>135</v>
      </c>
      <c r="E167" s="206" t="s">
        <v>279</v>
      </c>
      <c r="F167" s="207" t="s">
        <v>280</v>
      </c>
      <c r="G167" s="208" t="s">
        <v>196</v>
      </c>
      <c r="H167" s="209">
        <v>20</v>
      </c>
      <c r="I167" s="210"/>
      <c r="J167" s="211">
        <f>ROUND(I167*H167,2)</f>
        <v>0</v>
      </c>
      <c r="K167" s="212"/>
      <c r="L167" s="44"/>
      <c r="M167" s="213" t="s">
        <v>19</v>
      </c>
      <c r="N167" s="214" t="s">
        <v>42</v>
      </c>
      <c r="O167" s="84"/>
      <c r="P167" s="215">
        <f>O167*H167</f>
        <v>0</v>
      </c>
      <c r="Q167" s="215">
        <v>0</v>
      </c>
      <c r="R167" s="215">
        <f>Q167*H167</f>
        <v>0</v>
      </c>
      <c r="S167" s="215">
        <v>0.002</v>
      </c>
      <c r="T167" s="216">
        <f>S167*H167</f>
        <v>0.040000000000000001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7" t="s">
        <v>139</v>
      </c>
      <c r="AT167" s="217" t="s">
        <v>135</v>
      </c>
      <c r="AU167" s="217" t="s">
        <v>81</v>
      </c>
      <c r="AY167" s="17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7" t="s">
        <v>79</v>
      </c>
      <c r="BK167" s="218">
        <f>ROUND(I167*H167,2)</f>
        <v>0</v>
      </c>
      <c r="BL167" s="17" t="s">
        <v>139</v>
      </c>
      <c r="BM167" s="217" t="s">
        <v>281</v>
      </c>
    </row>
    <row r="168" s="13" customFormat="1">
      <c r="A168" s="13"/>
      <c r="B168" s="219"/>
      <c r="C168" s="220"/>
      <c r="D168" s="221" t="s">
        <v>148</v>
      </c>
      <c r="E168" s="222" t="s">
        <v>19</v>
      </c>
      <c r="F168" s="223" t="s">
        <v>282</v>
      </c>
      <c r="G168" s="220"/>
      <c r="H168" s="224">
        <v>20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0" t="s">
        <v>148</v>
      </c>
      <c r="AU168" s="230" t="s">
        <v>81</v>
      </c>
      <c r="AV168" s="13" t="s">
        <v>81</v>
      </c>
      <c r="AW168" s="13" t="s">
        <v>33</v>
      </c>
      <c r="AX168" s="13" t="s">
        <v>79</v>
      </c>
      <c r="AY168" s="230" t="s">
        <v>132</v>
      </c>
    </row>
    <row r="169" s="2" customFormat="1" ht="33" customHeight="1">
      <c r="A169" s="38"/>
      <c r="B169" s="39"/>
      <c r="C169" s="205" t="s">
        <v>283</v>
      </c>
      <c r="D169" s="205" t="s">
        <v>135</v>
      </c>
      <c r="E169" s="206" t="s">
        <v>284</v>
      </c>
      <c r="F169" s="207" t="s">
        <v>285</v>
      </c>
      <c r="G169" s="208" t="s">
        <v>196</v>
      </c>
      <c r="H169" s="209">
        <v>10</v>
      </c>
      <c r="I169" s="210"/>
      <c r="J169" s="211">
        <f>ROUND(I169*H169,2)</f>
        <v>0</v>
      </c>
      <c r="K169" s="212"/>
      <c r="L169" s="44"/>
      <c r="M169" s="213" t="s">
        <v>19</v>
      </c>
      <c r="N169" s="214" t="s">
        <v>42</v>
      </c>
      <c r="O169" s="84"/>
      <c r="P169" s="215">
        <f>O169*H169</f>
        <v>0</v>
      </c>
      <c r="Q169" s="215">
        <v>0</v>
      </c>
      <c r="R169" s="215">
        <f>Q169*H169</f>
        <v>0</v>
      </c>
      <c r="S169" s="215">
        <v>0.0040000000000000001</v>
      </c>
      <c r="T169" s="216">
        <f>S169*H169</f>
        <v>0.040000000000000001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7" t="s">
        <v>139</v>
      </c>
      <c r="AT169" s="217" t="s">
        <v>135</v>
      </c>
      <c r="AU169" s="217" t="s">
        <v>81</v>
      </c>
      <c r="AY169" s="17" t="s">
        <v>132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7" t="s">
        <v>79</v>
      </c>
      <c r="BK169" s="218">
        <f>ROUND(I169*H169,2)</f>
        <v>0</v>
      </c>
      <c r="BL169" s="17" t="s">
        <v>139</v>
      </c>
      <c r="BM169" s="217" t="s">
        <v>286</v>
      </c>
    </row>
    <row r="170" s="13" customFormat="1">
      <c r="A170" s="13"/>
      <c r="B170" s="219"/>
      <c r="C170" s="220"/>
      <c r="D170" s="221" t="s">
        <v>148</v>
      </c>
      <c r="E170" s="222" t="s">
        <v>19</v>
      </c>
      <c r="F170" s="223" t="s">
        <v>287</v>
      </c>
      <c r="G170" s="220"/>
      <c r="H170" s="224">
        <v>10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148</v>
      </c>
      <c r="AU170" s="230" t="s">
        <v>81</v>
      </c>
      <c r="AV170" s="13" t="s">
        <v>81</v>
      </c>
      <c r="AW170" s="13" t="s">
        <v>33</v>
      </c>
      <c r="AX170" s="13" t="s">
        <v>79</v>
      </c>
      <c r="AY170" s="230" t="s">
        <v>132</v>
      </c>
    </row>
    <row r="171" s="2" customFormat="1" ht="33" customHeight="1">
      <c r="A171" s="38"/>
      <c r="B171" s="39"/>
      <c r="C171" s="205" t="s">
        <v>288</v>
      </c>
      <c r="D171" s="205" t="s">
        <v>135</v>
      </c>
      <c r="E171" s="206" t="s">
        <v>289</v>
      </c>
      <c r="F171" s="207" t="s">
        <v>290</v>
      </c>
      <c r="G171" s="208" t="s">
        <v>196</v>
      </c>
      <c r="H171" s="209">
        <v>13.775</v>
      </c>
      <c r="I171" s="210"/>
      <c r="J171" s="211">
        <f>ROUND(I171*H171,2)</f>
        <v>0</v>
      </c>
      <c r="K171" s="212"/>
      <c r="L171" s="44"/>
      <c r="M171" s="213" t="s">
        <v>19</v>
      </c>
      <c r="N171" s="214" t="s">
        <v>42</v>
      </c>
      <c r="O171" s="84"/>
      <c r="P171" s="215">
        <f>O171*H171</f>
        <v>0</v>
      </c>
      <c r="Q171" s="215">
        <v>0</v>
      </c>
      <c r="R171" s="215">
        <f>Q171*H171</f>
        <v>0</v>
      </c>
      <c r="S171" s="215">
        <v>0.0060000000000000001</v>
      </c>
      <c r="T171" s="216">
        <f>S171*H171</f>
        <v>0.082650000000000001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7" t="s">
        <v>139</v>
      </c>
      <c r="AT171" s="217" t="s">
        <v>135</v>
      </c>
      <c r="AU171" s="217" t="s">
        <v>81</v>
      </c>
      <c r="AY171" s="17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7" t="s">
        <v>79</v>
      </c>
      <c r="BK171" s="218">
        <f>ROUND(I171*H171,2)</f>
        <v>0</v>
      </c>
      <c r="BL171" s="17" t="s">
        <v>139</v>
      </c>
      <c r="BM171" s="217" t="s">
        <v>291</v>
      </c>
    </row>
    <row r="172" s="13" customFormat="1">
      <c r="A172" s="13"/>
      <c r="B172" s="219"/>
      <c r="C172" s="220"/>
      <c r="D172" s="221" t="s">
        <v>148</v>
      </c>
      <c r="E172" s="222" t="s">
        <v>19</v>
      </c>
      <c r="F172" s="223" t="s">
        <v>292</v>
      </c>
      <c r="G172" s="220"/>
      <c r="H172" s="224">
        <v>13.775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0" t="s">
        <v>148</v>
      </c>
      <c r="AU172" s="230" t="s">
        <v>81</v>
      </c>
      <c r="AV172" s="13" t="s">
        <v>81</v>
      </c>
      <c r="AW172" s="13" t="s">
        <v>33</v>
      </c>
      <c r="AX172" s="13" t="s">
        <v>79</v>
      </c>
      <c r="AY172" s="230" t="s">
        <v>132</v>
      </c>
    </row>
    <row r="173" s="2" customFormat="1" ht="33" customHeight="1">
      <c r="A173" s="38"/>
      <c r="B173" s="39"/>
      <c r="C173" s="205" t="s">
        <v>293</v>
      </c>
      <c r="D173" s="205" t="s">
        <v>135</v>
      </c>
      <c r="E173" s="206" t="s">
        <v>294</v>
      </c>
      <c r="F173" s="207" t="s">
        <v>295</v>
      </c>
      <c r="G173" s="208" t="s">
        <v>146</v>
      </c>
      <c r="H173" s="209">
        <v>82.968999999999994</v>
      </c>
      <c r="I173" s="210"/>
      <c r="J173" s="211">
        <f>ROUND(I173*H173,2)</f>
        <v>0</v>
      </c>
      <c r="K173" s="212"/>
      <c r="L173" s="44"/>
      <c r="M173" s="213" t="s">
        <v>19</v>
      </c>
      <c r="N173" s="214" t="s">
        <v>42</v>
      </c>
      <c r="O173" s="84"/>
      <c r="P173" s="215">
        <f>O173*H173</f>
        <v>0</v>
      </c>
      <c r="Q173" s="215">
        <v>0</v>
      </c>
      <c r="R173" s="215">
        <f>Q173*H173</f>
        <v>0</v>
      </c>
      <c r="S173" s="215">
        <v>0.0040000000000000001</v>
      </c>
      <c r="T173" s="216">
        <f>S173*H173</f>
        <v>0.331876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7" t="s">
        <v>139</v>
      </c>
      <c r="AT173" s="217" t="s">
        <v>135</v>
      </c>
      <c r="AU173" s="217" t="s">
        <v>81</v>
      </c>
      <c r="AY173" s="17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7" t="s">
        <v>79</v>
      </c>
      <c r="BK173" s="218">
        <f>ROUND(I173*H173,2)</f>
        <v>0</v>
      </c>
      <c r="BL173" s="17" t="s">
        <v>139</v>
      </c>
      <c r="BM173" s="217" t="s">
        <v>296</v>
      </c>
    </row>
    <row r="174" s="13" customFormat="1">
      <c r="A174" s="13"/>
      <c r="B174" s="219"/>
      <c r="C174" s="220"/>
      <c r="D174" s="221" t="s">
        <v>148</v>
      </c>
      <c r="E174" s="222" t="s">
        <v>19</v>
      </c>
      <c r="F174" s="223" t="s">
        <v>181</v>
      </c>
      <c r="G174" s="220"/>
      <c r="H174" s="224">
        <v>91.069000000000003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0" t="s">
        <v>148</v>
      </c>
      <c r="AU174" s="230" t="s">
        <v>81</v>
      </c>
      <c r="AV174" s="13" t="s">
        <v>81</v>
      </c>
      <c r="AW174" s="13" t="s">
        <v>33</v>
      </c>
      <c r="AX174" s="13" t="s">
        <v>71</v>
      </c>
      <c r="AY174" s="230" t="s">
        <v>132</v>
      </c>
    </row>
    <row r="175" s="13" customFormat="1">
      <c r="A175" s="13"/>
      <c r="B175" s="219"/>
      <c r="C175" s="220"/>
      <c r="D175" s="221" t="s">
        <v>148</v>
      </c>
      <c r="E175" s="222" t="s">
        <v>19</v>
      </c>
      <c r="F175" s="223" t="s">
        <v>182</v>
      </c>
      <c r="G175" s="220"/>
      <c r="H175" s="224">
        <v>-8.0999999999999996</v>
      </c>
      <c r="I175" s="225"/>
      <c r="J175" s="220"/>
      <c r="K175" s="220"/>
      <c r="L175" s="226"/>
      <c r="M175" s="227"/>
      <c r="N175" s="228"/>
      <c r="O175" s="228"/>
      <c r="P175" s="228"/>
      <c r="Q175" s="228"/>
      <c r="R175" s="228"/>
      <c r="S175" s="228"/>
      <c r="T175" s="22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0" t="s">
        <v>148</v>
      </c>
      <c r="AU175" s="230" t="s">
        <v>81</v>
      </c>
      <c r="AV175" s="13" t="s">
        <v>81</v>
      </c>
      <c r="AW175" s="13" t="s">
        <v>33</v>
      </c>
      <c r="AX175" s="13" t="s">
        <v>71</v>
      </c>
      <c r="AY175" s="230" t="s">
        <v>132</v>
      </c>
    </row>
    <row r="176" s="15" customFormat="1">
      <c r="A176" s="15"/>
      <c r="B176" s="241"/>
      <c r="C176" s="242"/>
      <c r="D176" s="221" t="s">
        <v>148</v>
      </c>
      <c r="E176" s="243" t="s">
        <v>19</v>
      </c>
      <c r="F176" s="244" t="s">
        <v>163</v>
      </c>
      <c r="G176" s="242"/>
      <c r="H176" s="245">
        <v>82.968999999999994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1" t="s">
        <v>148</v>
      </c>
      <c r="AU176" s="251" t="s">
        <v>81</v>
      </c>
      <c r="AV176" s="15" t="s">
        <v>133</v>
      </c>
      <c r="AW176" s="15" t="s">
        <v>33</v>
      </c>
      <c r="AX176" s="15" t="s">
        <v>79</v>
      </c>
      <c r="AY176" s="251" t="s">
        <v>132</v>
      </c>
    </row>
    <row r="177" s="2" customFormat="1" ht="21.75" customHeight="1">
      <c r="A177" s="38"/>
      <c r="B177" s="39"/>
      <c r="C177" s="205" t="s">
        <v>297</v>
      </c>
      <c r="D177" s="205" t="s">
        <v>135</v>
      </c>
      <c r="E177" s="206" t="s">
        <v>298</v>
      </c>
      <c r="F177" s="207" t="s">
        <v>299</v>
      </c>
      <c r="G177" s="208" t="s">
        <v>146</v>
      </c>
      <c r="H177" s="209">
        <v>2.8250000000000002</v>
      </c>
      <c r="I177" s="210"/>
      <c r="J177" s="211">
        <f>ROUND(I177*H177,2)</f>
        <v>0</v>
      </c>
      <c r="K177" s="212"/>
      <c r="L177" s="44"/>
      <c r="M177" s="213" t="s">
        <v>19</v>
      </c>
      <c r="N177" s="214" t="s">
        <v>42</v>
      </c>
      <c r="O177" s="84"/>
      <c r="P177" s="215">
        <f>O177*H177</f>
        <v>0</v>
      </c>
      <c r="Q177" s="215">
        <v>0</v>
      </c>
      <c r="R177" s="215">
        <f>Q177*H177</f>
        <v>0</v>
      </c>
      <c r="S177" s="215">
        <v>0.060999999999999999</v>
      </c>
      <c r="T177" s="216">
        <f>S177*H177</f>
        <v>0.17232500000000001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7" t="s">
        <v>139</v>
      </c>
      <c r="AT177" s="217" t="s">
        <v>135</v>
      </c>
      <c r="AU177" s="217" t="s">
        <v>81</v>
      </c>
      <c r="AY177" s="17" t="s">
        <v>132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7" t="s">
        <v>79</v>
      </c>
      <c r="BK177" s="218">
        <f>ROUND(I177*H177,2)</f>
        <v>0</v>
      </c>
      <c r="BL177" s="17" t="s">
        <v>139</v>
      </c>
      <c r="BM177" s="217" t="s">
        <v>300</v>
      </c>
    </row>
    <row r="178" s="13" customFormat="1">
      <c r="A178" s="13"/>
      <c r="B178" s="219"/>
      <c r="C178" s="220"/>
      <c r="D178" s="221" t="s">
        <v>148</v>
      </c>
      <c r="E178" s="222" t="s">
        <v>19</v>
      </c>
      <c r="F178" s="223" t="s">
        <v>301</v>
      </c>
      <c r="G178" s="220"/>
      <c r="H178" s="224">
        <v>1.841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148</v>
      </c>
      <c r="AU178" s="230" t="s">
        <v>81</v>
      </c>
      <c r="AV178" s="13" t="s">
        <v>81</v>
      </c>
      <c r="AW178" s="13" t="s">
        <v>33</v>
      </c>
      <c r="AX178" s="13" t="s">
        <v>71</v>
      </c>
      <c r="AY178" s="230" t="s">
        <v>132</v>
      </c>
    </row>
    <row r="179" s="13" customFormat="1">
      <c r="A179" s="13"/>
      <c r="B179" s="219"/>
      <c r="C179" s="220"/>
      <c r="D179" s="221" t="s">
        <v>148</v>
      </c>
      <c r="E179" s="222" t="s">
        <v>19</v>
      </c>
      <c r="F179" s="223" t="s">
        <v>302</v>
      </c>
      <c r="G179" s="220"/>
      <c r="H179" s="224">
        <v>0.98399999999999999</v>
      </c>
      <c r="I179" s="225"/>
      <c r="J179" s="220"/>
      <c r="K179" s="220"/>
      <c r="L179" s="226"/>
      <c r="M179" s="227"/>
      <c r="N179" s="228"/>
      <c r="O179" s="228"/>
      <c r="P179" s="228"/>
      <c r="Q179" s="228"/>
      <c r="R179" s="228"/>
      <c r="S179" s="228"/>
      <c r="T179" s="22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0" t="s">
        <v>148</v>
      </c>
      <c r="AU179" s="230" t="s">
        <v>81</v>
      </c>
      <c r="AV179" s="13" t="s">
        <v>81</v>
      </c>
      <c r="AW179" s="13" t="s">
        <v>33</v>
      </c>
      <c r="AX179" s="13" t="s">
        <v>71</v>
      </c>
      <c r="AY179" s="230" t="s">
        <v>132</v>
      </c>
    </row>
    <row r="180" s="15" customFormat="1">
      <c r="A180" s="15"/>
      <c r="B180" s="241"/>
      <c r="C180" s="242"/>
      <c r="D180" s="221" t="s">
        <v>148</v>
      </c>
      <c r="E180" s="243" t="s">
        <v>19</v>
      </c>
      <c r="F180" s="244" t="s">
        <v>163</v>
      </c>
      <c r="G180" s="242"/>
      <c r="H180" s="245">
        <v>2.8250000000000002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1" t="s">
        <v>148</v>
      </c>
      <c r="AU180" s="251" t="s">
        <v>81</v>
      </c>
      <c r="AV180" s="15" t="s">
        <v>133</v>
      </c>
      <c r="AW180" s="15" t="s">
        <v>33</v>
      </c>
      <c r="AX180" s="15" t="s">
        <v>79</v>
      </c>
      <c r="AY180" s="251" t="s">
        <v>132</v>
      </c>
    </row>
    <row r="181" s="2" customFormat="1" ht="33" customHeight="1">
      <c r="A181" s="38"/>
      <c r="B181" s="39"/>
      <c r="C181" s="205" t="s">
        <v>303</v>
      </c>
      <c r="D181" s="205" t="s">
        <v>135</v>
      </c>
      <c r="E181" s="206" t="s">
        <v>304</v>
      </c>
      <c r="F181" s="207" t="s">
        <v>305</v>
      </c>
      <c r="G181" s="208" t="s">
        <v>146</v>
      </c>
      <c r="H181" s="209">
        <v>5.9939999999999998</v>
      </c>
      <c r="I181" s="210"/>
      <c r="J181" s="211">
        <f>ROUND(I181*H181,2)</f>
        <v>0</v>
      </c>
      <c r="K181" s="212"/>
      <c r="L181" s="44"/>
      <c r="M181" s="213" t="s">
        <v>19</v>
      </c>
      <c r="N181" s="214" t="s">
        <v>42</v>
      </c>
      <c r="O181" s="84"/>
      <c r="P181" s="215">
        <f>O181*H181</f>
        <v>0</v>
      </c>
      <c r="Q181" s="215">
        <v>0</v>
      </c>
      <c r="R181" s="215">
        <f>Q181*H181</f>
        <v>0</v>
      </c>
      <c r="S181" s="215">
        <v>0.078</v>
      </c>
      <c r="T181" s="216">
        <f>S181*H181</f>
        <v>0.467532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7" t="s">
        <v>139</v>
      </c>
      <c r="AT181" s="217" t="s">
        <v>135</v>
      </c>
      <c r="AU181" s="217" t="s">
        <v>81</v>
      </c>
      <c r="AY181" s="17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7" t="s">
        <v>79</v>
      </c>
      <c r="BK181" s="218">
        <f>ROUND(I181*H181,2)</f>
        <v>0</v>
      </c>
      <c r="BL181" s="17" t="s">
        <v>139</v>
      </c>
      <c r="BM181" s="217" t="s">
        <v>306</v>
      </c>
    </row>
    <row r="182" s="13" customFormat="1">
      <c r="A182" s="13"/>
      <c r="B182" s="219"/>
      <c r="C182" s="220"/>
      <c r="D182" s="221" t="s">
        <v>148</v>
      </c>
      <c r="E182" s="222" t="s">
        <v>19</v>
      </c>
      <c r="F182" s="223" t="s">
        <v>307</v>
      </c>
      <c r="G182" s="220"/>
      <c r="H182" s="224">
        <v>5.9939999999999998</v>
      </c>
      <c r="I182" s="225"/>
      <c r="J182" s="220"/>
      <c r="K182" s="220"/>
      <c r="L182" s="226"/>
      <c r="M182" s="227"/>
      <c r="N182" s="228"/>
      <c r="O182" s="228"/>
      <c r="P182" s="228"/>
      <c r="Q182" s="228"/>
      <c r="R182" s="228"/>
      <c r="S182" s="228"/>
      <c r="T182" s="22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0" t="s">
        <v>148</v>
      </c>
      <c r="AU182" s="230" t="s">
        <v>81</v>
      </c>
      <c r="AV182" s="13" t="s">
        <v>81</v>
      </c>
      <c r="AW182" s="13" t="s">
        <v>33</v>
      </c>
      <c r="AX182" s="13" t="s">
        <v>79</v>
      </c>
      <c r="AY182" s="230" t="s">
        <v>132</v>
      </c>
    </row>
    <row r="183" s="12" customFormat="1" ht="22.8" customHeight="1">
      <c r="A183" s="12"/>
      <c r="B183" s="189"/>
      <c r="C183" s="190"/>
      <c r="D183" s="191" t="s">
        <v>70</v>
      </c>
      <c r="E183" s="203" t="s">
        <v>308</v>
      </c>
      <c r="F183" s="203" t="s">
        <v>309</v>
      </c>
      <c r="G183" s="190"/>
      <c r="H183" s="190"/>
      <c r="I183" s="193"/>
      <c r="J183" s="204">
        <f>BK183</f>
        <v>0</v>
      </c>
      <c r="K183" s="190"/>
      <c r="L183" s="195"/>
      <c r="M183" s="196"/>
      <c r="N183" s="197"/>
      <c r="O183" s="197"/>
      <c r="P183" s="198">
        <f>SUM(P184:P188)</f>
        <v>0</v>
      </c>
      <c r="Q183" s="197"/>
      <c r="R183" s="198">
        <f>SUM(R184:R188)</f>
        <v>0</v>
      </c>
      <c r="S183" s="197"/>
      <c r="T183" s="199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0" t="s">
        <v>79</v>
      </c>
      <c r="AT183" s="201" t="s">
        <v>70</v>
      </c>
      <c r="AU183" s="201" t="s">
        <v>79</v>
      </c>
      <c r="AY183" s="200" t="s">
        <v>132</v>
      </c>
      <c r="BK183" s="202">
        <f>SUM(BK184:BK188)</f>
        <v>0</v>
      </c>
    </row>
    <row r="184" s="2" customFormat="1" ht="33" customHeight="1">
      <c r="A184" s="38"/>
      <c r="B184" s="39"/>
      <c r="C184" s="205" t="s">
        <v>310</v>
      </c>
      <c r="D184" s="205" t="s">
        <v>135</v>
      </c>
      <c r="E184" s="206" t="s">
        <v>311</v>
      </c>
      <c r="F184" s="207" t="s">
        <v>312</v>
      </c>
      <c r="G184" s="208" t="s">
        <v>313</v>
      </c>
      <c r="H184" s="209">
        <v>8.1120000000000001</v>
      </c>
      <c r="I184" s="210"/>
      <c r="J184" s="211">
        <f>ROUND(I184*H184,2)</f>
        <v>0</v>
      </c>
      <c r="K184" s="212"/>
      <c r="L184" s="44"/>
      <c r="M184" s="213" t="s">
        <v>19</v>
      </c>
      <c r="N184" s="214" t="s">
        <v>42</v>
      </c>
      <c r="O184" s="84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7" t="s">
        <v>139</v>
      </c>
      <c r="AT184" s="217" t="s">
        <v>135</v>
      </c>
      <c r="AU184" s="217" t="s">
        <v>81</v>
      </c>
      <c r="AY184" s="17" t="s">
        <v>132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7" t="s">
        <v>79</v>
      </c>
      <c r="BK184" s="218">
        <f>ROUND(I184*H184,2)</f>
        <v>0</v>
      </c>
      <c r="BL184" s="17" t="s">
        <v>139</v>
      </c>
      <c r="BM184" s="217" t="s">
        <v>314</v>
      </c>
    </row>
    <row r="185" s="2" customFormat="1" ht="33" customHeight="1">
      <c r="A185" s="38"/>
      <c r="B185" s="39"/>
      <c r="C185" s="205" t="s">
        <v>315</v>
      </c>
      <c r="D185" s="205" t="s">
        <v>135</v>
      </c>
      <c r="E185" s="206" t="s">
        <v>316</v>
      </c>
      <c r="F185" s="207" t="s">
        <v>317</v>
      </c>
      <c r="G185" s="208" t="s">
        <v>313</v>
      </c>
      <c r="H185" s="209">
        <v>8.1120000000000001</v>
      </c>
      <c r="I185" s="210"/>
      <c r="J185" s="211">
        <f>ROUND(I185*H185,2)</f>
        <v>0</v>
      </c>
      <c r="K185" s="212"/>
      <c r="L185" s="44"/>
      <c r="M185" s="213" t="s">
        <v>19</v>
      </c>
      <c r="N185" s="214" t="s">
        <v>42</v>
      </c>
      <c r="O185" s="84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7" t="s">
        <v>139</v>
      </c>
      <c r="AT185" s="217" t="s">
        <v>135</v>
      </c>
      <c r="AU185" s="217" t="s">
        <v>81</v>
      </c>
      <c r="AY185" s="17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7" t="s">
        <v>79</v>
      </c>
      <c r="BK185" s="218">
        <f>ROUND(I185*H185,2)</f>
        <v>0</v>
      </c>
      <c r="BL185" s="17" t="s">
        <v>139</v>
      </c>
      <c r="BM185" s="217" t="s">
        <v>318</v>
      </c>
    </row>
    <row r="186" s="2" customFormat="1" ht="44.25" customHeight="1">
      <c r="A186" s="38"/>
      <c r="B186" s="39"/>
      <c r="C186" s="205" t="s">
        <v>319</v>
      </c>
      <c r="D186" s="205" t="s">
        <v>135</v>
      </c>
      <c r="E186" s="206" t="s">
        <v>320</v>
      </c>
      <c r="F186" s="207" t="s">
        <v>321</v>
      </c>
      <c r="G186" s="208" t="s">
        <v>313</v>
      </c>
      <c r="H186" s="209">
        <v>73.007999999999996</v>
      </c>
      <c r="I186" s="210"/>
      <c r="J186" s="211">
        <f>ROUND(I186*H186,2)</f>
        <v>0</v>
      </c>
      <c r="K186" s="212"/>
      <c r="L186" s="44"/>
      <c r="M186" s="213" t="s">
        <v>19</v>
      </c>
      <c r="N186" s="214" t="s">
        <v>42</v>
      </c>
      <c r="O186" s="84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7" t="s">
        <v>139</v>
      </c>
      <c r="AT186" s="217" t="s">
        <v>135</v>
      </c>
      <c r="AU186" s="217" t="s">
        <v>81</v>
      </c>
      <c r="AY186" s="17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7" t="s">
        <v>79</v>
      </c>
      <c r="BK186" s="218">
        <f>ROUND(I186*H186,2)</f>
        <v>0</v>
      </c>
      <c r="BL186" s="17" t="s">
        <v>139</v>
      </c>
      <c r="BM186" s="217" t="s">
        <v>322</v>
      </c>
    </row>
    <row r="187" s="13" customFormat="1">
      <c r="A187" s="13"/>
      <c r="B187" s="219"/>
      <c r="C187" s="220"/>
      <c r="D187" s="221" t="s">
        <v>148</v>
      </c>
      <c r="E187" s="220"/>
      <c r="F187" s="223" t="s">
        <v>323</v>
      </c>
      <c r="G187" s="220"/>
      <c r="H187" s="224">
        <v>73.007999999999996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0" t="s">
        <v>148</v>
      </c>
      <c r="AU187" s="230" t="s">
        <v>81</v>
      </c>
      <c r="AV187" s="13" t="s">
        <v>81</v>
      </c>
      <c r="AW187" s="13" t="s">
        <v>4</v>
      </c>
      <c r="AX187" s="13" t="s">
        <v>79</v>
      </c>
      <c r="AY187" s="230" t="s">
        <v>132</v>
      </c>
    </row>
    <row r="188" s="2" customFormat="1" ht="44.25" customHeight="1">
      <c r="A188" s="38"/>
      <c r="B188" s="39"/>
      <c r="C188" s="205" t="s">
        <v>324</v>
      </c>
      <c r="D188" s="205" t="s">
        <v>135</v>
      </c>
      <c r="E188" s="206" t="s">
        <v>325</v>
      </c>
      <c r="F188" s="207" t="s">
        <v>326</v>
      </c>
      <c r="G188" s="208" t="s">
        <v>313</v>
      </c>
      <c r="H188" s="209">
        <v>8.1120000000000001</v>
      </c>
      <c r="I188" s="210"/>
      <c r="J188" s="211">
        <f>ROUND(I188*H188,2)</f>
        <v>0</v>
      </c>
      <c r="K188" s="212"/>
      <c r="L188" s="44"/>
      <c r="M188" s="213" t="s">
        <v>19</v>
      </c>
      <c r="N188" s="214" t="s">
        <v>42</v>
      </c>
      <c r="O188" s="84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7" t="s">
        <v>139</v>
      </c>
      <c r="AT188" s="217" t="s">
        <v>135</v>
      </c>
      <c r="AU188" s="217" t="s">
        <v>81</v>
      </c>
      <c r="AY188" s="17" t="s">
        <v>132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7" t="s">
        <v>79</v>
      </c>
      <c r="BK188" s="218">
        <f>ROUND(I188*H188,2)</f>
        <v>0</v>
      </c>
      <c r="BL188" s="17" t="s">
        <v>139</v>
      </c>
      <c r="BM188" s="217" t="s">
        <v>327</v>
      </c>
    </row>
    <row r="189" s="12" customFormat="1" ht="22.8" customHeight="1">
      <c r="A189" s="12"/>
      <c r="B189" s="189"/>
      <c r="C189" s="190"/>
      <c r="D189" s="191" t="s">
        <v>70</v>
      </c>
      <c r="E189" s="203" t="s">
        <v>328</v>
      </c>
      <c r="F189" s="203" t="s">
        <v>329</v>
      </c>
      <c r="G189" s="190"/>
      <c r="H189" s="190"/>
      <c r="I189" s="193"/>
      <c r="J189" s="204">
        <f>BK189</f>
        <v>0</v>
      </c>
      <c r="K189" s="190"/>
      <c r="L189" s="195"/>
      <c r="M189" s="196"/>
      <c r="N189" s="197"/>
      <c r="O189" s="197"/>
      <c r="P189" s="198">
        <f>P190</f>
        <v>0</v>
      </c>
      <c r="Q189" s="197"/>
      <c r="R189" s="198">
        <f>R190</f>
        <v>0</v>
      </c>
      <c r="S189" s="197"/>
      <c r="T189" s="199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0" t="s">
        <v>79</v>
      </c>
      <c r="AT189" s="201" t="s">
        <v>70</v>
      </c>
      <c r="AU189" s="201" t="s">
        <v>79</v>
      </c>
      <c r="AY189" s="200" t="s">
        <v>132</v>
      </c>
      <c r="BK189" s="202">
        <f>BK190</f>
        <v>0</v>
      </c>
    </row>
    <row r="190" s="2" customFormat="1" ht="55.5" customHeight="1">
      <c r="A190" s="38"/>
      <c r="B190" s="39"/>
      <c r="C190" s="205" t="s">
        <v>330</v>
      </c>
      <c r="D190" s="205" t="s">
        <v>135</v>
      </c>
      <c r="E190" s="206" t="s">
        <v>331</v>
      </c>
      <c r="F190" s="207" t="s">
        <v>332</v>
      </c>
      <c r="G190" s="208" t="s">
        <v>313</v>
      </c>
      <c r="H190" s="209">
        <v>4.2220000000000004</v>
      </c>
      <c r="I190" s="210"/>
      <c r="J190" s="211">
        <f>ROUND(I190*H190,2)</f>
        <v>0</v>
      </c>
      <c r="K190" s="212"/>
      <c r="L190" s="44"/>
      <c r="M190" s="213" t="s">
        <v>19</v>
      </c>
      <c r="N190" s="214" t="s">
        <v>42</v>
      </c>
      <c r="O190" s="84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7" t="s">
        <v>139</v>
      </c>
      <c r="AT190" s="217" t="s">
        <v>135</v>
      </c>
      <c r="AU190" s="217" t="s">
        <v>81</v>
      </c>
      <c r="AY190" s="17" t="s">
        <v>132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7" t="s">
        <v>79</v>
      </c>
      <c r="BK190" s="218">
        <f>ROUND(I190*H190,2)</f>
        <v>0</v>
      </c>
      <c r="BL190" s="17" t="s">
        <v>139</v>
      </c>
      <c r="BM190" s="217" t="s">
        <v>333</v>
      </c>
    </row>
    <row r="191" s="12" customFormat="1" ht="25.92" customHeight="1">
      <c r="A191" s="12"/>
      <c r="B191" s="189"/>
      <c r="C191" s="190"/>
      <c r="D191" s="191" t="s">
        <v>70</v>
      </c>
      <c r="E191" s="192" t="s">
        <v>334</v>
      </c>
      <c r="F191" s="192" t="s">
        <v>335</v>
      </c>
      <c r="G191" s="190"/>
      <c r="H191" s="190"/>
      <c r="I191" s="193"/>
      <c r="J191" s="194">
        <f>BK191</f>
        <v>0</v>
      </c>
      <c r="K191" s="190"/>
      <c r="L191" s="195"/>
      <c r="M191" s="196"/>
      <c r="N191" s="197"/>
      <c r="O191" s="197"/>
      <c r="P191" s="198">
        <f>P192+P199+P210+P220+P230+P246+P287+P305+P316</f>
        <v>0</v>
      </c>
      <c r="Q191" s="197"/>
      <c r="R191" s="198">
        <f>R192+R199+R210+R220+R230+R246+R287+R305+R316</f>
        <v>1.52488282</v>
      </c>
      <c r="S191" s="197"/>
      <c r="T191" s="199">
        <f>T192+T199+T210+T220+T230+T246+T287+T305+T316</f>
        <v>0.62217973999999998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0" t="s">
        <v>81</v>
      </c>
      <c r="AT191" s="201" t="s">
        <v>70</v>
      </c>
      <c r="AU191" s="201" t="s">
        <v>71</v>
      </c>
      <c r="AY191" s="200" t="s">
        <v>132</v>
      </c>
      <c r="BK191" s="202">
        <f>BK192+BK199+BK210+BK220+BK230+BK246+BK287+BK305+BK316</f>
        <v>0</v>
      </c>
    </row>
    <row r="192" s="12" customFormat="1" ht="22.8" customHeight="1">
      <c r="A192" s="12"/>
      <c r="B192" s="189"/>
      <c r="C192" s="190"/>
      <c r="D192" s="191" t="s">
        <v>70</v>
      </c>
      <c r="E192" s="203" t="s">
        <v>336</v>
      </c>
      <c r="F192" s="203" t="s">
        <v>337</v>
      </c>
      <c r="G192" s="190"/>
      <c r="H192" s="190"/>
      <c r="I192" s="193"/>
      <c r="J192" s="204">
        <f>BK192</f>
        <v>0</v>
      </c>
      <c r="K192" s="190"/>
      <c r="L192" s="195"/>
      <c r="M192" s="196"/>
      <c r="N192" s="197"/>
      <c r="O192" s="197"/>
      <c r="P192" s="198">
        <f>SUM(P193:P198)</f>
        <v>0</v>
      </c>
      <c r="Q192" s="197"/>
      <c r="R192" s="198">
        <f>SUM(R193:R198)</f>
        <v>0</v>
      </c>
      <c r="S192" s="197"/>
      <c r="T192" s="199">
        <f>SUM(T193:T198)</f>
        <v>0.081680000000000003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0" t="s">
        <v>81</v>
      </c>
      <c r="AT192" s="201" t="s">
        <v>70</v>
      </c>
      <c r="AU192" s="201" t="s">
        <v>79</v>
      </c>
      <c r="AY192" s="200" t="s">
        <v>132</v>
      </c>
      <c r="BK192" s="202">
        <f>SUM(BK193:BK198)</f>
        <v>0</v>
      </c>
    </row>
    <row r="193" s="2" customFormat="1" ht="33" customHeight="1">
      <c r="A193" s="38"/>
      <c r="B193" s="39"/>
      <c r="C193" s="205" t="s">
        <v>338</v>
      </c>
      <c r="D193" s="205" t="s">
        <v>135</v>
      </c>
      <c r="E193" s="206" t="s">
        <v>339</v>
      </c>
      <c r="F193" s="207" t="s">
        <v>340</v>
      </c>
      <c r="G193" s="208" t="s">
        <v>341</v>
      </c>
      <c r="H193" s="209">
        <v>1</v>
      </c>
      <c r="I193" s="210"/>
      <c r="J193" s="211">
        <f>ROUND(I193*H193,2)</f>
        <v>0</v>
      </c>
      <c r="K193" s="212"/>
      <c r="L193" s="44"/>
      <c r="M193" s="213" t="s">
        <v>19</v>
      </c>
      <c r="N193" s="214" t="s">
        <v>42</v>
      </c>
      <c r="O193" s="84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7" t="s">
        <v>216</v>
      </c>
      <c r="AT193" s="217" t="s">
        <v>135</v>
      </c>
      <c r="AU193" s="217" t="s">
        <v>81</v>
      </c>
      <c r="AY193" s="17" t="s">
        <v>132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7" t="s">
        <v>79</v>
      </c>
      <c r="BK193" s="218">
        <f>ROUND(I193*H193,2)</f>
        <v>0</v>
      </c>
      <c r="BL193" s="17" t="s">
        <v>216</v>
      </c>
      <c r="BM193" s="217" t="s">
        <v>342</v>
      </c>
    </row>
    <row r="194" s="2" customFormat="1" ht="21.75" customHeight="1">
      <c r="A194" s="38"/>
      <c r="B194" s="39"/>
      <c r="C194" s="205" t="s">
        <v>343</v>
      </c>
      <c r="D194" s="205" t="s">
        <v>135</v>
      </c>
      <c r="E194" s="206" t="s">
        <v>344</v>
      </c>
      <c r="F194" s="207" t="s">
        <v>345</v>
      </c>
      <c r="G194" s="208" t="s">
        <v>346</v>
      </c>
      <c r="H194" s="209">
        <v>2</v>
      </c>
      <c r="I194" s="210"/>
      <c r="J194" s="211">
        <f>ROUND(I194*H194,2)</f>
        <v>0</v>
      </c>
      <c r="K194" s="212"/>
      <c r="L194" s="44"/>
      <c r="M194" s="213" t="s">
        <v>19</v>
      </c>
      <c r="N194" s="214" t="s">
        <v>42</v>
      </c>
      <c r="O194" s="84"/>
      <c r="P194" s="215">
        <f>O194*H194</f>
        <v>0</v>
      </c>
      <c r="Q194" s="215">
        <v>0</v>
      </c>
      <c r="R194" s="215">
        <f>Q194*H194</f>
        <v>0</v>
      </c>
      <c r="S194" s="215">
        <v>0.01933</v>
      </c>
      <c r="T194" s="216">
        <f>S194*H194</f>
        <v>0.03866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7" t="s">
        <v>216</v>
      </c>
      <c r="AT194" s="217" t="s">
        <v>135</v>
      </c>
      <c r="AU194" s="217" t="s">
        <v>81</v>
      </c>
      <c r="AY194" s="17" t="s">
        <v>132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7" t="s">
        <v>79</v>
      </c>
      <c r="BK194" s="218">
        <f>ROUND(I194*H194,2)</f>
        <v>0</v>
      </c>
      <c r="BL194" s="17" t="s">
        <v>216</v>
      </c>
      <c r="BM194" s="217" t="s">
        <v>347</v>
      </c>
    </row>
    <row r="195" s="2" customFormat="1" ht="21.75" customHeight="1">
      <c r="A195" s="38"/>
      <c r="B195" s="39"/>
      <c r="C195" s="205" t="s">
        <v>348</v>
      </c>
      <c r="D195" s="205" t="s">
        <v>135</v>
      </c>
      <c r="E195" s="206" t="s">
        <v>349</v>
      </c>
      <c r="F195" s="207" t="s">
        <v>350</v>
      </c>
      <c r="G195" s="208" t="s">
        <v>346</v>
      </c>
      <c r="H195" s="209">
        <v>2</v>
      </c>
      <c r="I195" s="210"/>
      <c r="J195" s="211">
        <f>ROUND(I195*H195,2)</f>
        <v>0</v>
      </c>
      <c r="K195" s="212"/>
      <c r="L195" s="44"/>
      <c r="M195" s="213" t="s">
        <v>19</v>
      </c>
      <c r="N195" s="214" t="s">
        <v>42</v>
      </c>
      <c r="O195" s="84"/>
      <c r="P195" s="215">
        <f>O195*H195</f>
        <v>0</v>
      </c>
      <c r="Q195" s="215">
        <v>0</v>
      </c>
      <c r="R195" s="215">
        <f>Q195*H195</f>
        <v>0</v>
      </c>
      <c r="S195" s="215">
        <v>0.019460000000000002</v>
      </c>
      <c r="T195" s="216">
        <f>S195*H195</f>
        <v>0.038920000000000003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7" t="s">
        <v>216</v>
      </c>
      <c r="AT195" s="217" t="s">
        <v>135</v>
      </c>
      <c r="AU195" s="217" t="s">
        <v>81</v>
      </c>
      <c r="AY195" s="17" t="s">
        <v>132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7" t="s">
        <v>79</v>
      </c>
      <c r="BK195" s="218">
        <f>ROUND(I195*H195,2)</f>
        <v>0</v>
      </c>
      <c r="BL195" s="17" t="s">
        <v>216</v>
      </c>
      <c r="BM195" s="217" t="s">
        <v>351</v>
      </c>
    </row>
    <row r="196" s="2" customFormat="1" ht="44.25" customHeight="1">
      <c r="A196" s="38"/>
      <c r="B196" s="39"/>
      <c r="C196" s="205" t="s">
        <v>352</v>
      </c>
      <c r="D196" s="205" t="s">
        <v>135</v>
      </c>
      <c r="E196" s="206" t="s">
        <v>353</v>
      </c>
      <c r="F196" s="207" t="s">
        <v>354</v>
      </c>
      <c r="G196" s="208" t="s">
        <v>313</v>
      </c>
      <c r="H196" s="209">
        <v>0.087999999999999995</v>
      </c>
      <c r="I196" s="210"/>
      <c r="J196" s="211">
        <f>ROUND(I196*H196,2)</f>
        <v>0</v>
      </c>
      <c r="K196" s="212"/>
      <c r="L196" s="44"/>
      <c r="M196" s="213" t="s">
        <v>19</v>
      </c>
      <c r="N196" s="214" t="s">
        <v>42</v>
      </c>
      <c r="O196" s="84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7" t="s">
        <v>216</v>
      </c>
      <c r="AT196" s="217" t="s">
        <v>135</v>
      </c>
      <c r="AU196" s="217" t="s">
        <v>81</v>
      </c>
      <c r="AY196" s="17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7" t="s">
        <v>79</v>
      </c>
      <c r="BK196" s="218">
        <f>ROUND(I196*H196,2)</f>
        <v>0</v>
      </c>
      <c r="BL196" s="17" t="s">
        <v>216</v>
      </c>
      <c r="BM196" s="217" t="s">
        <v>355</v>
      </c>
    </row>
    <row r="197" s="2" customFormat="1" ht="16.5" customHeight="1">
      <c r="A197" s="38"/>
      <c r="B197" s="39"/>
      <c r="C197" s="205" t="s">
        <v>356</v>
      </c>
      <c r="D197" s="205" t="s">
        <v>135</v>
      </c>
      <c r="E197" s="206" t="s">
        <v>357</v>
      </c>
      <c r="F197" s="207" t="s">
        <v>358</v>
      </c>
      <c r="G197" s="208" t="s">
        <v>138</v>
      </c>
      <c r="H197" s="209">
        <v>2</v>
      </c>
      <c r="I197" s="210"/>
      <c r="J197" s="211">
        <f>ROUND(I197*H197,2)</f>
        <v>0</v>
      </c>
      <c r="K197" s="212"/>
      <c r="L197" s="44"/>
      <c r="M197" s="213" t="s">
        <v>19</v>
      </c>
      <c r="N197" s="214" t="s">
        <v>42</v>
      </c>
      <c r="O197" s="84"/>
      <c r="P197" s="215">
        <f>O197*H197</f>
        <v>0</v>
      </c>
      <c r="Q197" s="215">
        <v>0</v>
      </c>
      <c r="R197" s="215">
        <f>Q197*H197</f>
        <v>0</v>
      </c>
      <c r="S197" s="215">
        <v>0.00048999999999999998</v>
      </c>
      <c r="T197" s="216">
        <f>S197*H197</f>
        <v>0.00097999999999999997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7" t="s">
        <v>216</v>
      </c>
      <c r="AT197" s="217" t="s">
        <v>135</v>
      </c>
      <c r="AU197" s="217" t="s">
        <v>81</v>
      </c>
      <c r="AY197" s="17" t="s">
        <v>132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7" t="s">
        <v>79</v>
      </c>
      <c r="BK197" s="218">
        <f>ROUND(I197*H197,2)</f>
        <v>0</v>
      </c>
      <c r="BL197" s="17" t="s">
        <v>216</v>
      </c>
      <c r="BM197" s="217" t="s">
        <v>359</v>
      </c>
    </row>
    <row r="198" s="2" customFormat="1" ht="16.5" customHeight="1">
      <c r="A198" s="38"/>
      <c r="B198" s="39"/>
      <c r="C198" s="205" t="s">
        <v>360</v>
      </c>
      <c r="D198" s="205" t="s">
        <v>135</v>
      </c>
      <c r="E198" s="206" t="s">
        <v>361</v>
      </c>
      <c r="F198" s="207" t="s">
        <v>362</v>
      </c>
      <c r="G198" s="208" t="s">
        <v>346</v>
      </c>
      <c r="H198" s="209">
        <v>2</v>
      </c>
      <c r="I198" s="210"/>
      <c r="J198" s="211">
        <f>ROUND(I198*H198,2)</f>
        <v>0</v>
      </c>
      <c r="K198" s="212"/>
      <c r="L198" s="44"/>
      <c r="M198" s="213" t="s">
        <v>19</v>
      </c>
      <c r="N198" s="214" t="s">
        <v>42</v>
      </c>
      <c r="O198" s="84"/>
      <c r="P198" s="215">
        <f>O198*H198</f>
        <v>0</v>
      </c>
      <c r="Q198" s="215">
        <v>0</v>
      </c>
      <c r="R198" s="215">
        <f>Q198*H198</f>
        <v>0</v>
      </c>
      <c r="S198" s="215">
        <v>0.00156</v>
      </c>
      <c r="T198" s="216">
        <f>S198*H198</f>
        <v>0.0031199999999999999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7" t="s">
        <v>216</v>
      </c>
      <c r="AT198" s="217" t="s">
        <v>135</v>
      </c>
      <c r="AU198" s="217" t="s">
        <v>81</v>
      </c>
      <c r="AY198" s="17" t="s">
        <v>132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7" t="s">
        <v>79</v>
      </c>
      <c r="BK198" s="218">
        <f>ROUND(I198*H198,2)</f>
        <v>0</v>
      </c>
      <c r="BL198" s="17" t="s">
        <v>216</v>
      </c>
      <c r="BM198" s="217" t="s">
        <v>363</v>
      </c>
    </row>
    <row r="199" s="12" customFormat="1" ht="22.8" customHeight="1">
      <c r="A199" s="12"/>
      <c r="B199" s="189"/>
      <c r="C199" s="190"/>
      <c r="D199" s="191" t="s">
        <v>70</v>
      </c>
      <c r="E199" s="203" t="s">
        <v>364</v>
      </c>
      <c r="F199" s="203" t="s">
        <v>365</v>
      </c>
      <c r="G199" s="190"/>
      <c r="H199" s="190"/>
      <c r="I199" s="193"/>
      <c r="J199" s="204">
        <f>BK199</f>
        <v>0</v>
      </c>
      <c r="K199" s="190"/>
      <c r="L199" s="195"/>
      <c r="M199" s="196"/>
      <c r="N199" s="197"/>
      <c r="O199" s="197"/>
      <c r="P199" s="198">
        <f>SUM(P200:P209)</f>
        <v>0</v>
      </c>
      <c r="Q199" s="197"/>
      <c r="R199" s="198">
        <f>SUM(R200:R209)</f>
        <v>0.0892265</v>
      </c>
      <c r="S199" s="197"/>
      <c r="T199" s="199">
        <f>SUM(T200:T209)</f>
        <v>0.39784399999999998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0" t="s">
        <v>81</v>
      </c>
      <c r="AT199" s="201" t="s">
        <v>70</v>
      </c>
      <c r="AU199" s="201" t="s">
        <v>79</v>
      </c>
      <c r="AY199" s="200" t="s">
        <v>132</v>
      </c>
      <c r="BK199" s="202">
        <f>SUM(BK200:BK209)</f>
        <v>0</v>
      </c>
    </row>
    <row r="200" s="2" customFormat="1" ht="21.75" customHeight="1">
      <c r="A200" s="38"/>
      <c r="B200" s="39"/>
      <c r="C200" s="205" t="s">
        <v>366</v>
      </c>
      <c r="D200" s="205" t="s">
        <v>135</v>
      </c>
      <c r="E200" s="206" t="s">
        <v>367</v>
      </c>
      <c r="F200" s="207" t="s">
        <v>368</v>
      </c>
      <c r="G200" s="208" t="s">
        <v>146</v>
      </c>
      <c r="H200" s="209">
        <v>31.600000000000001</v>
      </c>
      <c r="I200" s="210"/>
      <c r="J200" s="211">
        <f>ROUND(I200*H200,2)</f>
        <v>0</v>
      </c>
      <c r="K200" s="212"/>
      <c r="L200" s="44"/>
      <c r="M200" s="213" t="s">
        <v>19</v>
      </c>
      <c r="N200" s="214" t="s">
        <v>42</v>
      </c>
      <c r="O200" s="84"/>
      <c r="P200" s="215">
        <f>O200*H200</f>
        <v>0</v>
      </c>
      <c r="Q200" s="215">
        <v>0</v>
      </c>
      <c r="R200" s="215">
        <f>Q200*H200</f>
        <v>0</v>
      </c>
      <c r="S200" s="215">
        <v>0.010489999999999999</v>
      </c>
      <c r="T200" s="216">
        <f>S200*H200</f>
        <v>0.331484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7" t="s">
        <v>216</v>
      </c>
      <c r="AT200" s="217" t="s">
        <v>135</v>
      </c>
      <c r="AU200" s="217" t="s">
        <v>81</v>
      </c>
      <c r="AY200" s="17" t="s">
        <v>132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7" t="s">
        <v>79</v>
      </c>
      <c r="BK200" s="218">
        <f>ROUND(I200*H200,2)</f>
        <v>0</v>
      </c>
      <c r="BL200" s="17" t="s">
        <v>216</v>
      </c>
      <c r="BM200" s="217" t="s">
        <v>369</v>
      </c>
    </row>
    <row r="201" s="13" customFormat="1">
      <c r="A201" s="13"/>
      <c r="B201" s="219"/>
      <c r="C201" s="220"/>
      <c r="D201" s="221" t="s">
        <v>148</v>
      </c>
      <c r="E201" s="222" t="s">
        <v>19</v>
      </c>
      <c r="F201" s="223" t="s">
        <v>370</v>
      </c>
      <c r="G201" s="220"/>
      <c r="H201" s="224">
        <v>31.600000000000001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0" t="s">
        <v>148</v>
      </c>
      <c r="AU201" s="230" t="s">
        <v>81</v>
      </c>
      <c r="AV201" s="13" t="s">
        <v>81</v>
      </c>
      <c r="AW201" s="13" t="s">
        <v>33</v>
      </c>
      <c r="AX201" s="13" t="s">
        <v>79</v>
      </c>
      <c r="AY201" s="230" t="s">
        <v>132</v>
      </c>
    </row>
    <row r="202" s="2" customFormat="1" ht="33" customHeight="1">
      <c r="A202" s="38"/>
      <c r="B202" s="39"/>
      <c r="C202" s="205" t="s">
        <v>371</v>
      </c>
      <c r="D202" s="205" t="s">
        <v>135</v>
      </c>
      <c r="E202" s="206" t="s">
        <v>372</v>
      </c>
      <c r="F202" s="207" t="s">
        <v>373</v>
      </c>
      <c r="G202" s="208" t="s">
        <v>146</v>
      </c>
      <c r="H202" s="209">
        <v>30.25</v>
      </c>
      <c r="I202" s="210"/>
      <c r="J202" s="211">
        <f>ROUND(I202*H202,2)</f>
        <v>0</v>
      </c>
      <c r="K202" s="212"/>
      <c r="L202" s="44"/>
      <c r="M202" s="213" t="s">
        <v>19</v>
      </c>
      <c r="N202" s="214" t="s">
        <v>42</v>
      </c>
      <c r="O202" s="84"/>
      <c r="P202" s="215">
        <f>O202*H202</f>
        <v>0</v>
      </c>
      <c r="Q202" s="215">
        <v>0.00117</v>
      </c>
      <c r="R202" s="215">
        <f>Q202*H202</f>
        <v>0.0353925</v>
      </c>
      <c r="S202" s="215">
        <v>0</v>
      </c>
      <c r="T202" s="21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7" t="s">
        <v>216</v>
      </c>
      <c r="AT202" s="217" t="s">
        <v>135</v>
      </c>
      <c r="AU202" s="217" t="s">
        <v>81</v>
      </c>
      <c r="AY202" s="17" t="s">
        <v>132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7" t="s">
        <v>79</v>
      </c>
      <c r="BK202" s="218">
        <f>ROUND(I202*H202,2)</f>
        <v>0</v>
      </c>
      <c r="BL202" s="17" t="s">
        <v>216</v>
      </c>
      <c r="BM202" s="217" t="s">
        <v>374</v>
      </c>
    </row>
    <row r="203" s="13" customFormat="1">
      <c r="A203" s="13"/>
      <c r="B203" s="219"/>
      <c r="C203" s="220"/>
      <c r="D203" s="221" t="s">
        <v>148</v>
      </c>
      <c r="E203" s="222" t="s">
        <v>19</v>
      </c>
      <c r="F203" s="223" t="s">
        <v>375</v>
      </c>
      <c r="G203" s="220"/>
      <c r="H203" s="224">
        <v>30.25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0" t="s">
        <v>148</v>
      </c>
      <c r="AU203" s="230" t="s">
        <v>81</v>
      </c>
      <c r="AV203" s="13" t="s">
        <v>81</v>
      </c>
      <c r="AW203" s="13" t="s">
        <v>33</v>
      </c>
      <c r="AX203" s="13" t="s">
        <v>79</v>
      </c>
      <c r="AY203" s="230" t="s">
        <v>132</v>
      </c>
    </row>
    <row r="204" s="2" customFormat="1" ht="21.75" customHeight="1">
      <c r="A204" s="38"/>
      <c r="B204" s="39"/>
      <c r="C204" s="252" t="s">
        <v>376</v>
      </c>
      <c r="D204" s="252" t="s">
        <v>201</v>
      </c>
      <c r="E204" s="253" t="s">
        <v>377</v>
      </c>
      <c r="F204" s="254" t="s">
        <v>378</v>
      </c>
      <c r="G204" s="255" t="s">
        <v>146</v>
      </c>
      <c r="H204" s="256">
        <v>36.200000000000003</v>
      </c>
      <c r="I204" s="257"/>
      <c r="J204" s="258">
        <f>ROUND(I204*H204,2)</f>
        <v>0</v>
      </c>
      <c r="K204" s="259"/>
      <c r="L204" s="260"/>
      <c r="M204" s="261" t="s">
        <v>19</v>
      </c>
      <c r="N204" s="262" t="s">
        <v>42</v>
      </c>
      <c r="O204" s="84"/>
      <c r="P204" s="215">
        <f>O204*H204</f>
        <v>0</v>
      </c>
      <c r="Q204" s="215">
        <v>0.00132</v>
      </c>
      <c r="R204" s="215">
        <f>Q204*H204</f>
        <v>0.047784</v>
      </c>
      <c r="S204" s="215">
        <v>0</v>
      </c>
      <c r="T204" s="21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7" t="s">
        <v>293</v>
      </c>
      <c r="AT204" s="217" t="s">
        <v>201</v>
      </c>
      <c r="AU204" s="217" t="s">
        <v>81</v>
      </c>
      <c r="AY204" s="17" t="s">
        <v>132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7" t="s">
        <v>79</v>
      </c>
      <c r="BK204" s="218">
        <f>ROUND(I204*H204,2)</f>
        <v>0</v>
      </c>
      <c r="BL204" s="17" t="s">
        <v>216</v>
      </c>
      <c r="BM204" s="217" t="s">
        <v>379</v>
      </c>
    </row>
    <row r="205" s="2" customFormat="1" ht="21.75" customHeight="1">
      <c r="A205" s="38"/>
      <c r="B205" s="39"/>
      <c r="C205" s="205" t="s">
        <v>380</v>
      </c>
      <c r="D205" s="205" t="s">
        <v>135</v>
      </c>
      <c r="E205" s="206" t="s">
        <v>381</v>
      </c>
      <c r="F205" s="207" t="s">
        <v>382</v>
      </c>
      <c r="G205" s="208" t="s">
        <v>196</v>
      </c>
      <c r="H205" s="209">
        <v>30.25</v>
      </c>
      <c r="I205" s="210"/>
      <c r="J205" s="211">
        <f>ROUND(I205*H205,2)</f>
        <v>0</v>
      </c>
      <c r="K205" s="212"/>
      <c r="L205" s="44"/>
      <c r="M205" s="213" t="s">
        <v>19</v>
      </c>
      <c r="N205" s="214" t="s">
        <v>42</v>
      </c>
      <c r="O205" s="84"/>
      <c r="P205" s="215">
        <f>O205*H205</f>
        <v>0</v>
      </c>
      <c r="Q205" s="215">
        <v>0.00020000000000000001</v>
      </c>
      <c r="R205" s="215">
        <f>Q205*H205</f>
        <v>0.0060500000000000007</v>
      </c>
      <c r="S205" s="215">
        <v>0</v>
      </c>
      <c r="T205" s="21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17" t="s">
        <v>216</v>
      </c>
      <c r="AT205" s="217" t="s">
        <v>135</v>
      </c>
      <c r="AU205" s="217" t="s">
        <v>81</v>
      </c>
      <c r="AY205" s="17" t="s">
        <v>132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7" t="s">
        <v>79</v>
      </c>
      <c r="BK205" s="218">
        <f>ROUND(I205*H205,2)</f>
        <v>0</v>
      </c>
      <c r="BL205" s="17" t="s">
        <v>216</v>
      </c>
      <c r="BM205" s="217" t="s">
        <v>383</v>
      </c>
    </row>
    <row r="206" s="13" customFormat="1">
      <c r="A206" s="13"/>
      <c r="B206" s="219"/>
      <c r="C206" s="220"/>
      <c r="D206" s="221" t="s">
        <v>148</v>
      </c>
      <c r="E206" s="222" t="s">
        <v>19</v>
      </c>
      <c r="F206" s="223" t="s">
        <v>375</v>
      </c>
      <c r="G206" s="220"/>
      <c r="H206" s="224">
        <v>30.25</v>
      </c>
      <c r="I206" s="225"/>
      <c r="J206" s="220"/>
      <c r="K206" s="220"/>
      <c r="L206" s="226"/>
      <c r="M206" s="227"/>
      <c r="N206" s="228"/>
      <c r="O206" s="228"/>
      <c r="P206" s="228"/>
      <c r="Q206" s="228"/>
      <c r="R206" s="228"/>
      <c r="S206" s="228"/>
      <c r="T206" s="22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0" t="s">
        <v>148</v>
      </c>
      <c r="AU206" s="230" t="s">
        <v>81</v>
      </c>
      <c r="AV206" s="13" t="s">
        <v>81</v>
      </c>
      <c r="AW206" s="13" t="s">
        <v>33</v>
      </c>
      <c r="AX206" s="13" t="s">
        <v>79</v>
      </c>
      <c r="AY206" s="230" t="s">
        <v>132</v>
      </c>
    </row>
    <row r="207" s="2" customFormat="1" ht="21.75" customHeight="1">
      <c r="A207" s="38"/>
      <c r="B207" s="39"/>
      <c r="C207" s="205" t="s">
        <v>384</v>
      </c>
      <c r="D207" s="205" t="s">
        <v>135</v>
      </c>
      <c r="E207" s="206" t="s">
        <v>385</v>
      </c>
      <c r="F207" s="207" t="s">
        <v>386</v>
      </c>
      <c r="G207" s="208" t="s">
        <v>146</v>
      </c>
      <c r="H207" s="209">
        <v>31.600000000000001</v>
      </c>
      <c r="I207" s="210"/>
      <c r="J207" s="211">
        <f>ROUND(I207*H207,2)</f>
        <v>0</v>
      </c>
      <c r="K207" s="212"/>
      <c r="L207" s="44"/>
      <c r="M207" s="213" t="s">
        <v>19</v>
      </c>
      <c r="N207" s="214" t="s">
        <v>42</v>
      </c>
      <c r="O207" s="84"/>
      <c r="P207" s="215">
        <f>O207*H207</f>
        <v>0</v>
      </c>
      <c r="Q207" s="215">
        <v>0</v>
      </c>
      <c r="R207" s="215">
        <f>Q207*H207</f>
        <v>0</v>
      </c>
      <c r="S207" s="215">
        <v>0.0020999999999999999</v>
      </c>
      <c r="T207" s="216">
        <f>S207*H207</f>
        <v>0.066360000000000002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7" t="s">
        <v>216</v>
      </c>
      <c r="AT207" s="217" t="s">
        <v>135</v>
      </c>
      <c r="AU207" s="217" t="s">
        <v>81</v>
      </c>
      <c r="AY207" s="17" t="s">
        <v>132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7" t="s">
        <v>79</v>
      </c>
      <c r="BK207" s="218">
        <f>ROUND(I207*H207,2)</f>
        <v>0</v>
      </c>
      <c r="BL207" s="17" t="s">
        <v>216</v>
      </c>
      <c r="BM207" s="217" t="s">
        <v>387</v>
      </c>
    </row>
    <row r="208" s="13" customFormat="1">
      <c r="A208" s="13"/>
      <c r="B208" s="219"/>
      <c r="C208" s="220"/>
      <c r="D208" s="221" t="s">
        <v>148</v>
      </c>
      <c r="E208" s="222" t="s">
        <v>19</v>
      </c>
      <c r="F208" s="223" t="s">
        <v>388</v>
      </c>
      <c r="G208" s="220"/>
      <c r="H208" s="224">
        <v>31.600000000000001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0" t="s">
        <v>148</v>
      </c>
      <c r="AU208" s="230" t="s">
        <v>81</v>
      </c>
      <c r="AV208" s="13" t="s">
        <v>81</v>
      </c>
      <c r="AW208" s="13" t="s">
        <v>33</v>
      </c>
      <c r="AX208" s="13" t="s">
        <v>79</v>
      </c>
      <c r="AY208" s="230" t="s">
        <v>132</v>
      </c>
    </row>
    <row r="209" s="2" customFormat="1" ht="66.75" customHeight="1">
      <c r="A209" s="38"/>
      <c r="B209" s="39"/>
      <c r="C209" s="205" t="s">
        <v>389</v>
      </c>
      <c r="D209" s="205" t="s">
        <v>135</v>
      </c>
      <c r="E209" s="206" t="s">
        <v>390</v>
      </c>
      <c r="F209" s="207" t="s">
        <v>391</v>
      </c>
      <c r="G209" s="208" t="s">
        <v>313</v>
      </c>
      <c r="H209" s="209">
        <v>0.088999999999999996</v>
      </c>
      <c r="I209" s="210"/>
      <c r="J209" s="211">
        <f>ROUND(I209*H209,2)</f>
        <v>0</v>
      </c>
      <c r="K209" s="212"/>
      <c r="L209" s="44"/>
      <c r="M209" s="213" t="s">
        <v>19</v>
      </c>
      <c r="N209" s="214" t="s">
        <v>42</v>
      </c>
      <c r="O209" s="84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17" t="s">
        <v>216</v>
      </c>
      <c r="AT209" s="217" t="s">
        <v>135</v>
      </c>
      <c r="AU209" s="217" t="s">
        <v>81</v>
      </c>
      <c r="AY209" s="17" t="s">
        <v>132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7" t="s">
        <v>79</v>
      </c>
      <c r="BK209" s="218">
        <f>ROUND(I209*H209,2)</f>
        <v>0</v>
      </c>
      <c r="BL209" s="17" t="s">
        <v>216</v>
      </c>
      <c r="BM209" s="217" t="s">
        <v>392</v>
      </c>
    </row>
    <row r="210" s="12" customFormat="1" ht="22.8" customHeight="1">
      <c r="A210" s="12"/>
      <c r="B210" s="189"/>
      <c r="C210" s="190"/>
      <c r="D210" s="191" t="s">
        <v>70</v>
      </c>
      <c r="E210" s="203" t="s">
        <v>393</v>
      </c>
      <c r="F210" s="203" t="s">
        <v>394</v>
      </c>
      <c r="G210" s="190"/>
      <c r="H210" s="190"/>
      <c r="I210" s="193"/>
      <c r="J210" s="204">
        <f>BK210</f>
        <v>0</v>
      </c>
      <c r="K210" s="190"/>
      <c r="L210" s="195"/>
      <c r="M210" s="196"/>
      <c r="N210" s="197"/>
      <c r="O210" s="197"/>
      <c r="P210" s="198">
        <f>SUM(P211:P219)</f>
        <v>0</v>
      </c>
      <c r="Q210" s="197"/>
      <c r="R210" s="198">
        <f>SUM(R211:R219)</f>
        <v>0</v>
      </c>
      <c r="S210" s="197"/>
      <c r="T210" s="199">
        <f>SUM(T211:T219)</f>
        <v>0.048000000000000001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0" t="s">
        <v>79</v>
      </c>
      <c r="AT210" s="201" t="s">
        <v>70</v>
      </c>
      <c r="AU210" s="201" t="s">
        <v>79</v>
      </c>
      <c r="AY210" s="200" t="s">
        <v>132</v>
      </c>
      <c r="BK210" s="202">
        <f>SUM(BK211:BK219)</f>
        <v>0</v>
      </c>
    </row>
    <row r="211" s="2" customFormat="1" ht="33" customHeight="1">
      <c r="A211" s="38"/>
      <c r="B211" s="39"/>
      <c r="C211" s="205" t="s">
        <v>395</v>
      </c>
      <c r="D211" s="205" t="s">
        <v>135</v>
      </c>
      <c r="E211" s="206" t="s">
        <v>396</v>
      </c>
      <c r="F211" s="207" t="s">
        <v>397</v>
      </c>
      <c r="G211" s="208" t="s">
        <v>138</v>
      </c>
      <c r="H211" s="209">
        <v>1</v>
      </c>
      <c r="I211" s="210"/>
      <c r="J211" s="211">
        <f>ROUND(I211*H211,2)</f>
        <v>0</v>
      </c>
      <c r="K211" s="212"/>
      <c r="L211" s="44"/>
      <c r="M211" s="213" t="s">
        <v>19</v>
      </c>
      <c r="N211" s="214" t="s">
        <v>42</v>
      </c>
      <c r="O211" s="84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17" t="s">
        <v>139</v>
      </c>
      <c r="AT211" s="217" t="s">
        <v>135</v>
      </c>
      <c r="AU211" s="217" t="s">
        <v>81</v>
      </c>
      <c r="AY211" s="17" t="s">
        <v>132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7" t="s">
        <v>79</v>
      </c>
      <c r="BK211" s="218">
        <f>ROUND(I211*H211,2)</f>
        <v>0</v>
      </c>
      <c r="BL211" s="17" t="s">
        <v>139</v>
      </c>
      <c r="BM211" s="217" t="s">
        <v>398</v>
      </c>
    </row>
    <row r="212" s="2" customFormat="1" ht="44.25" customHeight="1">
      <c r="A212" s="38"/>
      <c r="B212" s="39"/>
      <c r="C212" s="205" t="s">
        <v>399</v>
      </c>
      <c r="D212" s="205" t="s">
        <v>135</v>
      </c>
      <c r="E212" s="206" t="s">
        <v>400</v>
      </c>
      <c r="F212" s="207" t="s">
        <v>401</v>
      </c>
      <c r="G212" s="208" t="s">
        <v>138</v>
      </c>
      <c r="H212" s="209">
        <v>1</v>
      </c>
      <c r="I212" s="210"/>
      <c r="J212" s="211">
        <f>ROUND(I212*H212,2)</f>
        <v>0</v>
      </c>
      <c r="K212" s="212"/>
      <c r="L212" s="44"/>
      <c r="M212" s="213" t="s">
        <v>19</v>
      </c>
      <c r="N212" s="214" t="s">
        <v>42</v>
      </c>
      <c r="O212" s="84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7" t="s">
        <v>139</v>
      </c>
      <c r="AT212" s="217" t="s">
        <v>135</v>
      </c>
      <c r="AU212" s="217" t="s">
        <v>81</v>
      </c>
      <c r="AY212" s="17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7" t="s">
        <v>79</v>
      </c>
      <c r="BK212" s="218">
        <f>ROUND(I212*H212,2)</f>
        <v>0</v>
      </c>
      <c r="BL212" s="17" t="s">
        <v>139</v>
      </c>
      <c r="BM212" s="217" t="s">
        <v>402</v>
      </c>
    </row>
    <row r="213" s="2" customFormat="1" ht="21.75" customHeight="1">
      <c r="A213" s="38"/>
      <c r="B213" s="39"/>
      <c r="C213" s="205" t="s">
        <v>403</v>
      </c>
      <c r="D213" s="205" t="s">
        <v>135</v>
      </c>
      <c r="E213" s="206" t="s">
        <v>404</v>
      </c>
      <c r="F213" s="207" t="s">
        <v>405</v>
      </c>
      <c r="G213" s="208" t="s">
        <v>138</v>
      </c>
      <c r="H213" s="209">
        <v>1</v>
      </c>
      <c r="I213" s="210"/>
      <c r="J213" s="211">
        <f>ROUND(I213*H213,2)</f>
        <v>0</v>
      </c>
      <c r="K213" s="212"/>
      <c r="L213" s="44"/>
      <c r="M213" s="213" t="s">
        <v>19</v>
      </c>
      <c r="N213" s="214" t="s">
        <v>42</v>
      </c>
      <c r="O213" s="84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17" t="s">
        <v>139</v>
      </c>
      <c r="AT213" s="217" t="s">
        <v>135</v>
      </c>
      <c r="AU213" s="217" t="s">
        <v>81</v>
      </c>
      <c r="AY213" s="17" t="s">
        <v>132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7" t="s">
        <v>79</v>
      </c>
      <c r="BK213" s="218">
        <f>ROUND(I213*H213,2)</f>
        <v>0</v>
      </c>
      <c r="BL213" s="17" t="s">
        <v>139</v>
      </c>
      <c r="BM213" s="217" t="s">
        <v>406</v>
      </c>
    </row>
    <row r="214" s="2" customFormat="1" ht="21.75" customHeight="1">
      <c r="A214" s="38"/>
      <c r="B214" s="39"/>
      <c r="C214" s="205" t="s">
        <v>407</v>
      </c>
      <c r="D214" s="205" t="s">
        <v>135</v>
      </c>
      <c r="E214" s="206" t="s">
        <v>408</v>
      </c>
      <c r="F214" s="207" t="s">
        <v>409</v>
      </c>
      <c r="G214" s="208" t="s">
        <v>138</v>
      </c>
      <c r="H214" s="209">
        <v>3</v>
      </c>
      <c r="I214" s="210"/>
      <c r="J214" s="211">
        <f>ROUND(I214*H214,2)</f>
        <v>0</v>
      </c>
      <c r="K214" s="212"/>
      <c r="L214" s="44"/>
      <c r="M214" s="213" t="s">
        <v>19</v>
      </c>
      <c r="N214" s="214" t="s">
        <v>42</v>
      </c>
      <c r="O214" s="84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7" t="s">
        <v>139</v>
      </c>
      <c r="AT214" s="217" t="s">
        <v>135</v>
      </c>
      <c r="AU214" s="217" t="s">
        <v>81</v>
      </c>
      <c r="AY214" s="17" t="s">
        <v>132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7" t="s">
        <v>79</v>
      </c>
      <c r="BK214" s="218">
        <f>ROUND(I214*H214,2)</f>
        <v>0</v>
      </c>
      <c r="BL214" s="17" t="s">
        <v>139</v>
      </c>
      <c r="BM214" s="217" t="s">
        <v>410</v>
      </c>
    </row>
    <row r="215" s="13" customFormat="1">
      <c r="A215" s="13"/>
      <c r="B215" s="219"/>
      <c r="C215" s="220"/>
      <c r="D215" s="221" t="s">
        <v>148</v>
      </c>
      <c r="E215" s="222" t="s">
        <v>19</v>
      </c>
      <c r="F215" s="223" t="s">
        <v>411</v>
      </c>
      <c r="G215" s="220"/>
      <c r="H215" s="224">
        <v>3</v>
      </c>
      <c r="I215" s="225"/>
      <c r="J215" s="220"/>
      <c r="K215" s="220"/>
      <c r="L215" s="226"/>
      <c r="M215" s="227"/>
      <c r="N215" s="228"/>
      <c r="O215" s="228"/>
      <c r="P215" s="228"/>
      <c r="Q215" s="228"/>
      <c r="R215" s="228"/>
      <c r="S215" s="228"/>
      <c r="T215" s="22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0" t="s">
        <v>148</v>
      </c>
      <c r="AU215" s="230" t="s">
        <v>81</v>
      </c>
      <c r="AV215" s="13" t="s">
        <v>81</v>
      </c>
      <c r="AW215" s="13" t="s">
        <v>33</v>
      </c>
      <c r="AX215" s="13" t="s">
        <v>79</v>
      </c>
      <c r="AY215" s="230" t="s">
        <v>132</v>
      </c>
    </row>
    <row r="216" s="2" customFormat="1" ht="33" customHeight="1">
      <c r="A216" s="38"/>
      <c r="B216" s="39"/>
      <c r="C216" s="205" t="s">
        <v>412</v>
      </c>
      <c r="D216" s="205" t="s">
        <v>135</v>
      </c>
      <c r="E216" s="206" t="s">
        <v>413</v>
      </c>
      <c r="F216" s="207" t="s">
        <v>414</v>
      </c>
      <c r="G216" s="208" t="s">
        <v>138</v>
      </c>
      <c r="H216" s="209">
        <v>1</v>
      </c>
      <c r="I216" s="210"/>
      <c r="J216" s="211">
        <f>ROUND(I216*H216,2)</f>
        <v>0</v>
      </c>
      <c r="K216" s="212"/>
      <c r="L216" s="44"/>
      <c r="M216" s="213" t="s">
        <v>19</v>
      </c>
      <c r="N216" s="214" t="s">
        <v>42</v>
      </c>
      <c r="O216" s="84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7" t="s">
        <v>139</v>
      </c>
      <c r="AT216" s="217" t="s">
        <v>135</v>
      </c>
      <c r="AU216" s="217" t="s">
        <v>81</v>
      </c>
      <c r="AY216" s="17" t="s">
        <v>132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7" t="s">
        <v>79</v>
      </c>
      <c r="BK216" s="218">
        <f>ROUND(I216*H216,2)</f>
        <v>0</v>
      </c>
      <c r="BL216" s="17" t="s">
        <v>139</v>
      </c>
      <c r="BM216" s="217" t="s">
        <v>415</v>
      </c>
    </row>
    <row r="217" s="2" customFormat="1" ht="44.25" customHeight="1">
      <c r="A217" s="38"/>
      <c r="B217" s="39"/>
      <c r="C217" s="205" t="s">
        <v>416</v>
      </c>
      <c r="D217" s="205" t="s">
        <v>135</v>
      </c>
      <c r="E217" s="206" t="s">
        <v>417</v>
      </c>
      <c r="F217" s="207" t="s">
        <v>418</v>
      </c>
      <c r="G217" s="208" t="s">
        <v>138</v>
      </c>
      <c r="H217" s="209">
        <v>2</v>
      </c>
      <c r="I217" s="210"/>
      <c r="J217" s="211">
        <f>ROUND(I217*H217,2)</f>
        <v>0</v>
      </c>
      <c r="K217" s="212"/>
      <c r="L217" s="44"/>
      <c r="M217" s="213" t="s">
        <v>19</v>
      </c>
      <c r="N217" s="214" t="s">
        <v>42</v>
      </c>
      <c r="O217" s="84"/>
      <c r="P217" s="215">
        <f>O217*H217</f>
        <v>0</v>
      </c>
      <c r="Q217" s="215">
        <v>0</v>
      </c>
      <c r="R217" s="215">
        <f>Q217*H217</f>
        <v>0</v>
      </c>
      <c r="S217" s="215">
        <v>0.024</v>
      </c>
      <c r="T217" s="216">
        <f>S217*H217</f>
        <v>0.048000000000000001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7" t="s">
        <v>139</v>
      </c>
      <c r="AT217" s="217" t="s">
        <v>135</v>
      </c>
      <c r="AU217" s="217" t="s">
        <v>81</v>
      </c>
      <c r="AY217" s="17" t="s">
        <v>132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7" t="s">
        <v>79</v>
      </c>
      <c r="BK217" s="218">
        <f>ROUND(I217*H217,2)</f>
        <v>0</v>
      </c>
      <c r="BL217" s="17" t="s">
        <v>139</v>
      </c>
      <c r="BM217" s="217" t="s">
        <v>419</v>
      </c>
    </row>
    <row r="218" s="13" customFormat="1">
      <c r="A218" s="13"/>
      <c r="B218" s="219"/>
      <c r="C218" s="220"/>
      <c r="D218" s="221" t="s">
        <v>148</v>
      </c>
      <c r="E218" s="222" t="s">
        <v>19</v>
      </c>
      <c r="F218" s="223" t="s">
        <v>81</v>
      </c>
      <c r="G218" s="220"/>
      <c r="H218" s="224">
        <v>2</v>
      </c>
      <c r="I218" s="225"/>
      <c r="J218" s="220"/>
      <c r="K218" s="220"/>
      <c r="L218" s="226"/>
      <c r="M218" s="227"/>
      <c r="N218" s="228"/>
      <c r="O218" s="228"/>
      <c r="P218" s="228"/>
      <c r="Q218" s="228"/>
      <c r="R218" s="228"/>
      <c r="S218" s="228"/>
      <c r="T218" s="22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0" t="s">
        <v>148</v>
      </c>
      <c r="AU218" s="230" t="s">
        <v>81</v>
      </c>
      <c r="AV218" s="13" t="s">
        <v>81</v>
      </c>
      <c r="AW218" s="13" t="s">
        <v>33</v>
      </c>
      <c r="AX218" s="13" t="s">
        <v>79</v>
      </c>
      <c r="AY218" s="230" t="s">
        <v>132</v>
      </c>
    </row>
    <row r="219" s="2" customFormat="1" ht="33" customHeight="1">
      <c r="A219" s="38"/>
      <c r="B219" s="39"/>
      <c r="C219" s="205" t="s">
        <v>420</v>
      </c>
      <c r="D219" s="205" t="s">
        <v>135</v>
      </c>
      <c r="E219" s="206" t="s">
        <v>421</v>
      </c>
      <c r="F219" s="207" t="s">
        <v>422</v>
      </c>
      <c r="G219" s="208" t="s">
        <v>341</v>
      </c>
      <c r="H219" s="209">
        <v>1</v>
      </c>
      <c r="I219" s="210"/>
      <c r="J219" s="211">
        <f>ROUND(I219*H219,2)</f>
        <v>0</v>
      </c>
      <c r="K219" s="212"/>
      <c r="L219" s="44"/>
      <c r="M219" s="213" t="s">
        <v>19</v>
      </c>
      <c r="N219" s="214" t="s">
        <v>42</v>
      </c>
      <c r="O219" s="84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7" t="s">
        <v>216</v>
      </c>
      <c r="AT219" s="217" t="s">
        <v>135</v>
      </c>
      <c r="AU219" s="217" t="s">
        <v>81</v>
      </c>
      <c r="AY219" s="17" t="s">
        <v>132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7" t="s">
        <v>79</v>
      </c>
      <c r="BK219" s="218">
        <f>ROUND(I219*H219,2)</f>
        <v>0</v>
      </c>
      <c r="BL219" s="17" t="s">
        <v>216</v>
      </c>
      <c r="BM219" s="217" t="s">
        <v>423</v>
      </c>
    </row>
    <row r="220" s="12" customFormat="1" ht="22.8" customHeight="1">
      <c r="A220" s="12"/>
      <c r="B220" s="189"/>
      <c r="C220" s="190"/>
      <c r="D220" s="191" t="s">
        <v>70</v>
      </c>
      <c r="E220" s="203" t="s">
        <v>424</v>
      </c>
      <c r="F220" s="203" t="s">
        <v>425</v>
      </c>
      <c r="G220" s="190"/>
      <c r="H220" s="190"/>
      <c r="I220" s="193"/>
      <c r="J220" s="204">
        <f>BK220</f>
        <v>0</v>
      </c>
      <c r="K220" s="190"/>
      <c r="L220" s="195"/>
      <c r="M220" s="196"/>
      <c r="N220" s="197"/>
      <c r="O220" s="197"/>
      <c r="P220" s="198">
        <f>SUM(P221:P229)</f>
        <v>0</v>
      </c>
      <c r="Q220" s="197"/>
      <c r="R220" s="198">
        <f>SUM(R221:R229)</f>
        <v>0</v>
      </c>
      <c r="S220" s="197"/>
      <c r="T220" s="199">
        <f>SUM(T221:T229)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0" t="s">
        <v>81</v>
      </c>
      <c r="AT220" s="201" t="s">
        <v>70</v>
      </c>
      <c r="AU220" s="201" t="s">
        <v>79</v>
      </c>
      <c r="AY220" s="200" t="s">
        <v>132</v>
      </c>
      <c r="BK220" s="202">
        <f>SUM(BK221:BK229)</f>
        <v>0</v>
      </c>
    </row>
    <row r="221" s="2" customFormat="1" ht="21.75" customHeight="1">
      <c r="A221" s="38"/>
      <c r="B221" s="39"/>
      <c r="C221" s="205" t="s">
        <v>426</v>
      </c>
      <c r="D221" s="205" t="s">
        <v>135</v>
      </c>
      <c r="E221" s="206" t="s">
        <v>427</v>
      </c>
      <c r="F221" s="207" t="s">
        <v>428</v>
      </c>
      <c r="G221" s="208" t="s">
        <v>138</v>
      </c>
      <c r="H221" s="209">
        <v>1</v>
      </c>
      <c r="I221" s="210"/>
      <c r="J221" s="211">
        <f>ROUND(I221*H221,2)</f>
        <v>0</v>
      </c>
      <c r="K221" s="212"/>
      <c r="L221" s="44"/>
      <c r="M221" s="213" t="s">
        <v>19</v>
      </c>
      <c r="N221" s="214" t="s">
        <v>42</v>
      </c>
      <c r="O221" s="84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7" t="s">
        <v>216</v>
      </c>
      <c r="AT221" s="217" t="s">
        <v>135</v>
      </c>
      <c r="AU221" s="217" t="s">
        <v>81</v>
      </c>
      <c r="AY221" s="17" t="s">
        <v>132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7" t="s">
        <v>79</v>
      </c>
      <c r="BK221" s="218">
        <f>ROUND(I221*H221,2)</f>
        <v>0</v>
      </c>
      <c r="BL221" s="17" t="s">
        <v>216</v>
      </c>
      <c r="BM221" s="217" t="s">
        <v>429</v>
      </c>
    </row>
    <row r="222" s="2" customFormat="1" ht="21.75" customHeight="1">
      <c r="A222" s="38"/>
      <c r="B222" s="39"/>
      <c r="C222" s="205" t="s">
        <v>430</v>
      </c>
      <c r="D222" s="205" t="s">
        <v>135</v>
      </c>
      <c r="E222" s="206" t="s">
        <v>431</v>
      </c>
      <c r="F222" s="207" t="s">
        <v>432</v>
      </c>
      <c r="G222" s="208" t="s">
        <v>138</v>
      </c>
      <c r="H222" s="209">
        <v>1</v>
      </c>
      <c r="I222" s="210"/>
      <c r="J222" s="211">
        <f>ROUND(I222*H222,2)</f>
        <v>0</v>
      </c>
      <c r="K222" s="212"/>
      <c r="L222" s="44"/>
      <c r="M222" s="213" t="s">
        <v>19</v>
      </c>
      <c r="N222" s="214" t="s">
        <v>42</v>
      </c>
      <c r="O222" s="84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17" t="s">
        <v>216</v>
      </c>
      <c r="AT222" s="217" t="s">
        <v>135</v>
      </c>
      <c r="AU222" s="217" t="s">
        <v>81</v>
      </c>
      <c r="AY222" s="17" t="s">
        <v>132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7" t="s">
        <v>79</v>
      </c>
      <c r="BK222" s="218">
        <f>ROUND(I222*H222,2)</f>
        <v>0</v>
      </c>
      <c r="BL222" s="17" t="s">
        <v>216</v>
      </c>
      <c r="BM222" s="217" t="s">
        <v>433</v>
      </c>
    </row>
    <row r="223" s="2" customFormat="1" ht="21.75" customHeight="1">
      <c r="A223" s="38"/>
      <c r="B223" s="39"/>
      <c r="C223" s="205" t="s">
        <v>434</v>
      </c>
      <c r="D223" s="205" t="s">
        <v>135</v>
      </c>
      <c r="E223" s="206" t="s">
        <v>435</v>
      </c>
      <c r="F223" s="207" t="s">
        <v>436</v>
      </c>
      <c r="G223" s="208" t="s">
        <v>138</v>
      </c>
      <c r="H223" s="209">
        <v>1</v>
      </c>
      <c r="I223" s="210"/>
      <c r="J223" s="211">
        <f>ROUND(I223*H223,2)</f>
        <v>0</v>
      </c>
      <c r="K223" s="212"/>
      <c r="L223" s="44"/>
      <c r="M223" s="213" t="s">
        <v>19</v>
      </c>
      <c r="N223" s="214" t="s">
        <v>42</v>
      </c>
      <c r="O223" s="84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7" t="s">
        <v>216</v>
      </c>
      <c r="AT223" s="217" t="s">
        <v>135</v>
      </c>
      <c r="AU223" s="217" t="s">
        <v>81</v>
      </c>
      <c r="AY223" s="17" t="s">
        <v>132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7" t="s">
        <v>79</v>
      </c>
      <c r="BK223" s="218">
        <f>ROUND(I223*H223,2)</f>
        <v>0</v>
      </c>
      <c r="BL223" s="17" t="s">
        <v>216</v>
      </c>
      <c r="BM223" s="217" t="s">
        <v>437</v>
      </c>
    </row>
    <row r="224" s="2" customFormat="1" ht="21.75" customHeight="1">
      <c r="A224" s="38"/>
      <c r="B224" s="39"/>
      <c r="C224" s="205" t="s">
        <v>438</v>
      </c>
      <c r="D224" s="205" t="s">
        <v>135</v>
      </c>
      <c r="E224" s="206" t="s">
        <v>439</v>
      </c>
      <c r="F224" s="207" t="s">
        <v>440</v>
      </c>
      <c r="G224" s="208" t="s">
        <v>138</v>
      </c>
      <c r="H224" s="209">
        <v>1</v>
      </c>
      <c r="I224" s="210"/>
      <c r="J224" s="211">
        <f>ROUND(I224*H224,2)</f>
        <v>0</v>
      </c>
      <c r="K224" s="212"/>
      <c r="L224" s="44"/>
      <c r="M224" s="213" t="s">
        <v>19</v>
      </c>
      <c r="N224" s="214" t="s">
        <v>42</v>
      </c>
      <c r="O224" s="84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17" t="s">
        <v>216</v>
      </c>
      <c r="AT224" s="217" t="s">
        <v>135</v>
      </c>
      <c r="AU224" s="217" t="s">
        <v>81</v>
      </c>
      <c r="AY224" s="17" t="s">
        <v>132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7" t="s">
        <v>79</v>
      </c>
      <c r="BK224" s="218">
        <f>ROUND(I224*H224,2)</f>
        <v>0</v>
      </c>
      <c r="BL224" s="17" t="s">
        <v>216</v>
      </c>
      <c r="BM224" s="217" t="s">
        <v>441</v>
      </c>
    </row>
    <row r="225" s="2" customFormat="1" ht="21.75" customHeight="1">
      <c r="A225" s="38"/>
      <c r="B225" s="39"/>
      <c r="C225" s="205" t="s">
        <v>442</v>
      </c>
      <c r="D225" s="205" t="s">
        <v>135</v>
      </c>
      <c r="E225" s="206" t="s">
        <v>443</v>
      </c>
      <c r="F225" s="207" t="s">
        <v>444</v>
      </c>
      <c r="G225" s="208" t="s">
        <v>138</v>
      </c>
      <c r="H225" s="209">
        <v>1</v>
      </c>
      <c r="I225" s="210"/>
      <c r="J225" s="211">
        <f>ROUND(I225*H225,2)</f>
        <v>0</v>
      </c>
      <c r="K225" s="212"/>
      <c r="L225" s="44"/>
      <c r="M225" s="213" t="s">
        <v>19</v>
      </c>
      <c r="N225" s="214" t="s">
        <v>42</v>
      </c>
      <c r="O225" s="84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7" t="s">
        <v>216</v>
      </c>
      <c r="AT225" s="217" t="s">
        <v>135</v>
      </c>
      <c r="AU225" s="217" t="s">
        <v>81</v>
      </c>
      <c r="AY225" s="17" t="s">
        <v>132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7" t="s">
        <v>79</v>
      </c>
      <c r="BK225" s="218">
        <f>ROUND(I225*H225,2)</f>
        <v>0</v>
      </c>
      <c r="BL225" s="17" t="s">
        <v>216</v>
      </c>
      <c r="BM225" s="217" t="s">
        <v>445</v>
      </c>
    </row>
    <row r="226" s="2" customFormat="1" ht="16.5" customHeight="1">
      <c r="A226" s="38"/>
      <c r="B226" s="39"/>
      <c r="C226" s="205" t="s">
        <v>446</v>
      </c>
      <c r="D226" s="205" t="s">
        <v>135</v>
      </c>
      <c r="E226" s="206" t="s">
        <v>447</v>
      </c>
      <c r="F226" s="207" t="s">
        <v>448</v>
      </c>
      <c r="G226" s="208" t="s">
        <v>138</v>
      </c>
      <c r="H226" s="209">
        <v>1</v>
      </c>
      <c r="I226" s="210"/>
      <c r="J226" s="211">
        <f>ROUND(I226*H226,2)</f>
        <v>0</v>
      </c>
      <c r="K226" s="212"/>
      <c r="L226" s="44"/>
      <c r="M226" s="213" t="s">
        <v>19</v>
      </c>
      <c r="N226" s="214" t="s">
        <v>42</v>
      </c>
      <c r="O226" s="84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7" t="s">
        <v>216</v>
      </c>
      <c r="AT226" s="217" t="s">
        <v>135</v>
      </c>
      <c r="AU226" s="217" t="s">
        <v>81</v>
      </c>
      <c r="AY226" s="17" t="s">
        <v>132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7" t="s">
        <v>79</v>
      </c>
      <c r="BK226" s="218">
        <f>ROUND(I226*H226,2)</f>
        <v>0</v>
      </c>
      <c r="BL226" s="17" t="s">
        <v>216</v>
      </c>
      <c r="BM226" s="217" t="s">
        <v>449</v>
      </c>
    </row>
    <row r="227" s="2" customFormat="1" ht="33" customHeight="1">
      <c r="A227" s="38"/>
      <c r="B227" s="39"/>
      <c r="C227" s="205" t="s">
        <v>450</v>
      </c>
      <c r="D227" s="205" t="s">
        <v>135</v>
      </c>
      <c r="E227" s="206" t="s">
        <v>451</v>
      </c>
      <c r="F227" s="207" t="s">
        <v>452</v>
      </c>
      <c r="G227" s="208" t="s">
        <v>138</v>
      </c>
      <c r="H227" s="209">
        <v>1</v>
      </c>
      <c r="I227" s="210"/>
      <c r="J227" s="211">
        <f>ROUND(I227*H227,2)</f>
        <v>0</v>
      </c>
      <c r="K227" s="212"/>
      <c r="L227" s="44"/>
      <c r="M227" s="213" t="s">
        <v>19</v>
      </c>
      <c r="N227" s="214" t="s">
        <v>42</v>
      </c>
      <c r="O227" s="84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7" t="s">
        <v>216</v>
      </c>
      <c r="AT227" s="217" t="s">
        <v>135</v>
      </c>
      <c r="AU227" s="217" t="s">
        <v>81</v>
      </c>
      <c r="AY227" s="17" t="s">
        <v>132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7" t="s">
        <v>79</v>
      </c>
      <c r="BK227" s="218">
        <f>ROUND(I227*H227,2)</f>
        <v>0</v>
      </c>
      <c r="BL227" s="17" t="s">
        <v>216</v>
      </c>
      <c r="BM227" s="217" t="s">
        <v>453</v>
      </c>
    </row>
    <row r="228" s="2" customFormat="1" ht="21.75" customHeight="1">
      <c r="A228" s="38"/>
      <c r="B228" s="39"/>
      <c r="C228" s="205" t="s">
        <v>454</v>
      </c>
      <c r="D228" s="205" t="s">
        <v>135</v>
      </c>
      <c r="E228" s="206" t="s">
        <v>455</v>
      </c>
      <c r="F228" s="207" t="s">
        <v>456</v>
      </c>
      <c r="G228" s="208" t="s">
        <v>138</v>
      </c>
      <c r="H228" s="209">
        <v>1</v>
      </c>
      <c r="I228" s="210"/>
      <c r="J228" s="211">
        <f>ROUND(I228*H228,2)</f>
        <v>0</v>
      </c>
      <c r="K228" s="212"/>
      <c r="L228" s="44"/>
      <c r="M228" s="213" t="s">
        <v>19</v>
      </c>
      <c r="N228" s="214" t="s">
        <v>42</v>
      </c>
      <c r="O228" s="84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7" t="s">
        <v>216</v>
      </c>
      <c r="AT228" s="217" t="s">
        <v>135</v>
      </c>
      <c r="AU228" s="217" t="s">
        <v>81</v>
      </c>
      <c r="AY228" s="17" t="s">
        <v>132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7" t="s">
        <v>79</v>
      </c>
      <c r="BK228" s="218">
        <f>ROUND(I228*H228,2)</f>
        <v>0</v>
      </c>
      <c r="BL228" s="17" t="s">
        <v>216</v>
      </c>
      <c r="BM228" s="217" t="s">
        <v>457</v>
      </c>
    </row>
    <row r="229" s="2" customFormat="1" ht="33" customHeight="1">
      <c r="A229" s="38"/>
      <c r="B229" s="39"/>
      <c r="C229" s="205" t="s">
        <v>458</v>
      </c>
      <c r="D229" s="205" t="s">
        <v>135</v>
      </c>
      <c r="E229" s="206" t="s">
        <v>459</v>
      </c>
      <c r="F229" s="207" t="s">
        <v>460</v>
      </c>
      <c r="G229" s="208" t="s">
        <v>138</v>
      </c>
      <c r="H229" s="209">
        <v>1</v>
      </c>
      <c r="I229" s="210"/>
      <c r="J229" s="211">
        <f>ROUND(I229*H229,2)</f>
        <v>0</v>
      </c>
      <c r="K229" s="212"/>
      <c r="L229" s="44"/>
      <c r="M229" s="213" t="s">
        <v>19</v>
      </c>
      <c r="N229" s="214" t="s">
        <v>42</v>
      </c>
      <c r="O229" s="84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7" t="s">
        <v>216</v>
      </c>
      <c r="AT229" s="217" t="s">
        <v>135</v>
      </c>
      <c r="AU229" s="217" t="s">
        <v>81</v>
      </c>
      <c r="AY229" s="17" t="s">
        <v>132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7" t="s">
        <v>79</v>
      </c>
      <c r="BK229" s="218">
        <f>ROUND(I229*H229,2)</f>
        <v>0</v>
      </c>
      <c r="BL229" s="17" t="s">
        <v>216</v>
      </c>
      <c r="BM229" s="217" t="s">
        <v>461</v>
      </c>
    </row>
    <row r="230" s="12" customFormat="1" ht="22.8" customHeight="1">
      <c r="A230" s="12"/>
      <c r="B230" s="189"/>
      <c r="C230" s="190"/>
      <c r="D230" s="191" t="s">
        <v>70</v>
      </c>
      <c r="E230" s="203" t="s">
        <v>462</v>
      </c>
      <c r="F230" s="203" t="s">
        <v>463</v>
      </c>
      <c r="G230" s="190"/>
      <c r="H230" s="190"/>
      <c r="I230" s="193"/>
      <c r="J230" s="204">
        <f>BK230</f>
        <v>0</v>
      </c>
      <c r="K230" s="190"/>
      <c r="L230" s="195"/>
      <c r="M230" s="196"/>
      <c r="N230" s="197"/>
      <c r="O230" s="197"/>
      <c r="P230" s="198">
        <f>SUM(P231:P245)</f>
        <v>0</v>
      </c>
      <c r="Q230" s="197"/>
      <c r="R230" s="198">
        <f>SUM(R231:R245)</f>
        <v>0.68613279999999999</v>
      </c>
      <c r="S230" s="197"/>
      <c r="T230" s="199">
        <f>SUM(T231:T245)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0" t="s">
        <v>79</v>
      </c>
      <c r="AT230" s="201" t="s">
        <v>70</v>
      </c>
      <c r="AU230" s="201" t="s">
        <v>79</v>
      </c>
      <c r="AY230" s="200" t="s">
        <v>132</v>
      </c>
      <c r="BK230" s="202">
        <f>SUM(BK231:BK245)</f>
        <v>0</v>
      </c>
    </row>
    <row r="231" s="2" customFormat="1" ht="33" customHeight="1">
      <c r="A231" s="38"/>
      <c r="B231" s="39"/>
      <c r="C231" s="205" t="s">
        <v>464</v>
      </c>
      <c r="D231" s="205" t="s">
        <v>135</v>
      </c>
      <c r="E231" s="206" t="s">
        <v>465</v>
      </c>
      <c r="F231" s="207" t="s">
        <v>466</v>
      </c>
      <c r="G231" s="208" t="s">
        <v>196</v>
      </c>
      <c r="H231" s="209">
        <v>13.720000000000001</v>
      </c>
      <c r="I231" s="210"/>
      <c r="J231" s="211">
        <f>ROUND(I231*H231,2)</f>
        <v>0</v>
      </c>
      <c r="K231" s="212"/>
      <c r="L231" s="44"/>
      <c r="M231" s="213" t="s">
        <v>19</v>
      </c>
      <c r="N231" s="214" t="s">
        <v>42</v>
      </c>
      <c r="O231" s="84"/>
      <c r="P231" s="215">
        <f>O231*H231</f>
        <v>0</v>
      </c>
      <c r="Q231" s="215">
        <v>0.00058</v>
      </c>
      <c r="R231" s="215">
        <f>Q231*H231</f>
        <v>0.0079576000000000004</v>
      </c>
      <c r="S231" s="215">
        <v>0</v>
      </c>
      <c r="T231" s="21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7" t="s">
        <v>139</v>
      </c>
      <c r="AT231" s="217" t="s">
        <v>135</v>
      </c>
      <c r="AU231" s="217" t="s">
        <v>81</v>
      </c>
      <c r="AY231" s="17" t="s">
        <v>132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7" t="s">
        <v>79</v>
      </c>
      <c r="BK231" s="218">
        <f>ROUND(I231*H231,2)</f>
        <v>0</v>
      </c>
      <c r="BL231" s="17" t="s">
        <v>139</v>
      </c>
      <c r="BM231" s="217" t="s">
        <v>467</v>
      </c>
    </row>
    <row r="232" s="13" customFormat="1">
      <c r="A232" s="13"/>
      <c r="B232" s="219"/>
      <c r="C232" s="220"/>
      <c r="D232" s="221" t="s">
        <v>148</v>
      </c>
      <c r="E232" s="222" t="s">
        <v>19</v>
      </c>
      <c r="F232" s="223" t="s">
        <v>468</v>
      </c>
      <c r="G232" s="220"/>
      <c r="H232" s="224">
        <v>13.720000000000001</v>
      </c>
      <c r="I232" s="225"/>
      <c r="J232" s="220"/>
      <c r="K232" s="220"/>
      <c r="L232" s="226"/>
      <c r="M232" s="227"/>
      <c r="N232" s="228"/>
      <c r="O232" s="228"/>
      <c r="P232" s="228"/>
      <c r="Q232" s="228"/>
      <c r="R232" s="228"/>
      <c r="S232" s="228"/>
      <c r="T232" s="22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0" t="s">
        <v>148</v>
      </c>
      <c r="AU232" s="230" t="s">
        <v>81</v>
      </c>
      <c r="AV232" s="13" t="s">
        <v>81</v>
      </c>
      <c r="AW232" s="13" t="s">
        <v>33</v>
      </c>
      <c r="AX232" s="13" t="s">
        <v>71</v>
      </c>
      <c r="AY232" s="230" t="s">
        <v>132</v>
      </c>
    </row>
    <row r="233" s="15" customFormat="1">
      <c r="A233" s="15"/>
      <c r="B233" s="241"/>
      <c r="C233" s="242"/>
      <c r="D233" s="221" t="s">
        <v>148</v>
      </c>
      <c r="E233" s="243" t="s">
        <v>19</v>
      </c>
      <c r="F233" s="244" t="s">
        <v>163</v>
      </c>
      <c r="G233" s="242"/>
      <c r="H233" s="245">
        <v>13.720000000000001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1" t="s">
        <v>148</v>
      </c>
      <c r="AU233" s="251" t="s">
        <v>81</v>
      </c>
      <c r="AV233" s="15" t="s">
        <v>133</v>
      </c>
      <c r="AW233" s="15" t="s">
        <v>33</v>
      </c>
      <c r="AX233" s="15" t="s">
        <v>79</v>
      </c>
      <c r="AY233" s="251" t="s">
        <v>132</v>
      </c>
    </row>
    <row r="234" s="2" customFormat="1" ht="16.5" customHeight="1">
      <c r="A234" s="38"/>
      <c r="B234" s="39"/>
      <c r="C234" s="252" t="s">
        <v>469</v>
      </c>
      <c r="D234" s="252" t="s">
        <v>201</v>
      </c>
      <c r="E234" s="253" t="s">
        <v>470</v>
      </c>
      <c r="F234" s="254" t="s">
        <v>471</v>
      </c>
      <c r="G234" s="255" t="s">
        <v>196</v>
      </c>
      <c r="H234" s="256">
        <v>14.406000000000001</v>
      </c>
      <c r="I234" s="257"/>
      <c r="J234" s="258">
        <f>ROUND(I234*H234,2)</f>
        <v>0</v>
      </c>
      <c r="K234" s="259"/>
      <c r="L234" s="260"/>
      <c r="M234" s="261" t="s">
        <v>19</v>
      </c>
      <c r="N234" s="262" t="s">
        <v>42</v>
      </c>
      <c r="O234" s="84"/>
      <c r="P234" s="215">
        <f>O234*H234</f>
        <v>0</v>
      </c>
      <c r="Q234" s="215">
        <v>0.019</v>
      </c>
      <c r="R234" s="215">
        <f>Q234*H234</f>
        <v>0.27371400000000001</v>
      </c>
      <c r="S234" s="215">
        <v>0</v>
      </c>
      <c r="T234" s="21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17" t="s">
        <v>172</v>
      </c>
      <c r="AT234" s="217" t="s">
        <v>201</v>
      </c>
      <c r="AU234" s="217" t="s">
        <v>81</v>
      </c>
      <c r="AY234" s="17" t="s">
        <v>132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7" t="s">
        <v>79</v>
      </c>
      <c r="BK234" s="218">
        <f>ROUND(I234*H234,2)</f>
        <v>0</v>
      </c>
      <c r="BL234" s="17" t="s">
        <v>139</v>
      </c>
      <c r="BM234" s="217" t="s">
        <v>472</v>
      </c>
    </row>
    <row r="235" s="13" customFormat="1">
      <c r="A235" s="13"/>
      <c r="B235" s="219"/>
      <c r="C235" s="220"/>
      <c r="D235" s="221" t="s">
        <v>148</v>
      </c>
      <c r="E235" s="222" t="s">
        <v>19</v>
      </c>
      <c r="F235" s="223" t="s">
        <v>473</v>
      </c>
      <c r="G235" s="220"/>
      <c r="H235" s="224">
        <v>14.406000000000001</v>
      </c>
      <c r="I235" s="225"/>
      <c r="J235" s="220"/>
      <c r="K235" s="220"/>
      <c r="L235" s="226"/>
      <c r="M235" s="227"/>
      <c r="N235" s="228"/>
      <c r="O235" s="228"/>
      <c r="P235" s="228"/>
      <c r="Q235" s="228"/>
      <c r="R235" s="228"/>
      <c r="S235" s="228"/>
      <c r="T235" s="22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0" t="s">
        <v>148</v>
      </c>
      <c r="AU235" s="230" t="s">
        <v>81</v>
      </c>
      <c r="AV235" s="13" t="s">
        <v>81</v>
      </c>
      <c r="AW235" s="13" t="s">
        <v>33</v>
      </c>
      <c r="AX235" s="13" t="s">
        <v>79</v>
      </c>
      <c r="AY235" s="230" t="s">
        <v>132</v>
      </c>
    </row>
    <row r="236" s="2" customFormat="1" ht="33" customHeight="1">
      <c r="A236" s="38"/>
      <c r="B236" s="39"/>
      <c r="C236" s="205" t="s">
        <v>474</v>
      </c>
      <c r="D236" s="205" t="s">
        <v>135</v>
      </c>
      <c r="E236" s="206" t="s">
        <v>475</v>
      </c>
      <c r="F236" s="207" t="s">
        <v>476</v>
      </c>
      <c r="G236" s="208" t="s">
        <v>146</v>
      </c>
      <c r="H236" s="209">
        <v>15.59</v>
      </c>
      <c r="I236" s="210"/>
      <c r="J236" s="211">
        <f>ROUND(I236*H236,2)</f>
        <v>0</v>
      </c>
      <c r="K236" s="212"/>
      <c r="L236" s="44"/>
      <c r="M236" s="213" t="s">
        <v>19</v>
      </c>
      <c r="N236" s="214" t="s">
        <v>42</v>
      </c>
      <c r="O236" s="84"/>
      <c r="P236" s="215">
        <f>O236*H236</f>
        <v>0</v>
      </c>
      <c r="Q236" s="215">
        <v>0.0054000000000000003</v>
      </c>
      <c r="R236" s="215">
        <f>Q236*H236</f>
        <v>0.084185999999999997</v>
      </c>
      <c r="S236" s="215">
        <v>0</v>
      </c>
      <c r="T236" s="21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7" t="s">
        <v>139</v>
      </c>
      <c r="AT236" s="217" t="s">
        <v>135</v>
      </c>
      <c r="AU236" s="217" t="s">
        <v>81</v>
      </c>
      <c r="AY236" s="17" t="s">
        <v>132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7" t="s">
        <v>79</v>
      </c>
      <c r="BK236" s="218">
        <f>ROUND(I236*H236,2)</f>
        <v>0</v>
      </c>
      <c r="BL236" s="17" t="s">
        <v>139</v>
      </c>
      <c r="BM236" s="217" t="s">
        <v>477</v>
      </c>
    </row>
    <row r="237" s="13" customFormat="1">
      <c r="A237" s="13"/>
      <c r="B237" s="219"/>
      <c r="C237" s="220"/>
      <c r="D237" s="221" t="s">
        <v>148</v>
      </c>
      <c r="E237" s="222" t="s">
        <v>19</v>
      </c>
      <c r="F237" s="223" t="s">
        <v>478</v>
      </c>
      <c r="G237" s="220"/>
      <c r="H237" s="224">
        <v>15.59</v>
      </c>
      <c r="I237" s="225"/>
      <c r="J237" s="220"/>
      <c r="K237" s="220"/>
      <c r="L237" s="226"/>
      <c r="M237" s="227"/>
      <c r="N237" s="228"/>
      <c r="O237" s="228"/>
      <c r="P237" s="228"/>
      <c r="Q237" s="228"/>
      <c r="R237" s="228"/>
      <c r="S237" s="228"/>
      <c r="T237" s="22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0" t="s">
        <v>148</v>
      </c>
      <c r="AU237" s="230" t="s">
        <v>81</v>
      </c>
      <c r="AV237" s="13" t="s">
        <v>81</v>
      </c>
      <c r="AW237" s="13" t="s">
        <v>33</v>
      </c>
      <c r="AX237" s="13" t="s">
        <v>71</v>
      </c>
      <c r="AY237" s="230" t="s">
        <v>132</v>
      </c>
    </row>
    <row r="238" s="15" customFormat="1">
      <c r="A238" s="15"/>
      <c r="B238" s="241"/>
      <c r="C238" s="242"/>
      <c r="D238" s="221" t="s">
        <v>148</v>
      </c>
      <c r="E238" s="243" t="s">
        <v>19</v>
      </c>
      <c r="F238" s="244" t="s">
        <v>163</v>
      </c>
      <c r="G238" s="242"/>
      <c r="H238" s="245">
        <v>15.59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1" t="s">
        <v>148</v>
      </c>
      <c r="AU238" s="251" t="s">
        <v>81</v>
      </c>
      <c r="AV238" s="15" t="s">
        <v>133</v>
      </c>
      <c r="AW238" s="15" t="s">
        <v>33</v>
      </c>
      <c r="AX238" s="15" t="s">
        <v>79</v>
      </c>
      <c r="AY238" s="251" t="s">
        <v>132</v>
      </c>
    </row>
    <row r="239" s="2" customFormat="1" ht="33" customHeight="1">
      <c r="A239" s="38"/>
      <c r="B239" s="39"/>
      <c r="C239" s="252" t="s">
        <v>479</v>
      </c>
      <c r="D239" s="252" t="s">
        <v>201</v>
      </c>
      <c r="E239" s="253" t="s">
        <v>480</v>
      </c>
      <c r="F239" s="254" t="s">
        <v>481</v>
      </c>
      <c r="G239" s="255" t="s">
        <v>146</v>
      </c>
      <c r="H239" s="256">
        <v>16.681000000000001</v>
      </c>
      <c r="I239" s="257"/>
      <c r="J239" s="258">
        <f>ROUND(I239*H239,2)</f>
        <v>0</v>
      </c>
      <c r="K239" s="259"/>
      <c r="L239" s="260"/>
      <c r="M239" s="261" t="s">
        <v>19</v>
      </c>
      <c r="N239" s="262" t="s">
        <v>42</v>
      </c>
      <c r="O239" s="84"/>
      <c r="P239" s="215">
        <f>O239*H239</f>
        <v>0</v>
      </c>
      <c r="Q239" s="215">
        <v>0.019199999999999998</v>
      </c>
      <c r="R239" s="215">
        <f>Q239*H239</f>
        <v>0.32027519999999998</v>
      </c>
      <c r="S239" s="215">
        <v>0</v>
      </c>
      <c r="T239" s="21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17" t="s">
        <v>172</v>
      </c>
      <c r="AT239" s="217" t="s">
        <v>201</v>
      </c>
      <c r="AU239" s="217" t="s">
        <v>81</v>
      </c>
      <c r="AY239" s="17" t="s">
        <v>132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7" t="s">
        <v>79</v>
      </c>
      <c r="BK239" s="218">
        <f>ROUND(I239*H239,2)</f>
        <v>0</v>
      </c>
      <c r="BL239" s="17" t="s">
        <v>139</v>
      </c>
      <c r="BM239" s="217" t="s">
        <v>482</v>
      </c>
    </row>
    <row r="240" s="13" customFormat="1">
      <c r="A240" s="13"/>
      <c r="B240" s="219"/>
      <c r="C240" s="220"/>
      <c r="D240" s="221" t="s">
        <v>148</v>
      </c>
      <c r="E240" s="222" t="s">
        <v>19</v>
      </c>
      <c r="F240" s="223" t="s">
        <v>483</v>
      </c>
      <c r="G240" s="220"/>
      <c r="H240" s="224">
        <v>16.681000000000001</v>
      </c>
      <c r="I240" s="225"/>
      <c r="J240" s="220"/>
      <c r="K240" s="220"/>
      <c r="L240" s="226"/>
      <c r="M240" s="227"/>
      <c r="N240" s="228"/>
      <c r="O240" s="228"/>
      <c r="P240" s="228"/>
      <c r="Q240" s="228"/>
      <c r="R240" s="228"/>
      <c r="S240" s="228"/>
      <c r="T240" s="22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0" t="s">
        <v>148</v>
      </c>
      <c r="AU240" s="230" t="s">
        <v>81</v>
      </c>
      <c r="AV240" s="13" t="s">
        <v>81</v>
      </c>
      <c r="AW240" s="13" t="s">
        <v>33</v>
      </c>
      <c r="AX240" s="13" t="s">
        <v>71</v>
      </c>
      <c r="AY240" s="230" t="s">
        <v>132</v>
      </c>
    </row>
    <row r="241" s="15" customFormat="1">
      <c r="A241" s="15"/>
      <c r="B241" s="241"/>
      <c r="C241" s="242"/>
      <c r="D241" s="221" t="s">
        <v>148</v>
      </c>
      <c r="E241" s="243" t="s">
        <v>19</v>
      </c>
      <c r="F241" s="244" t="s">
        <v>163</v>
      </c>
      <c r="G241" s="242"/>
      <c r="H241" s="245">
        <v>16.681000000000001</v>
      </c>
      <c r="I241" s="246"/>
      <c r="J241" s="242"/>
      <c r="K241" s="242"/>
      <c r="L241" s="247"/>
      <c r="M241" s="248"/>
      <c r="N241" s="249"/>
      <c r="O241" s="249"/>
      <c r="P241" s="249"/>
      <c r="Q241" s="249"/>
      <c r="R241" s="249"/>
      <c r="S241" s="249"/>
      <c r="T241" s="25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1" t="s">
        <v>148</v>
      </c>
      <c r="AU241" s="251" t="s">
        <v>81</v>
      </c>
      <c r="AV241" s="15" t="s">
        <v>133</v>
      </c>
      <c r="AW241" s="15" t="s">
        <v>33</v>
      </c>
      <c r="AX241" s="15" t="s">
        <v>79</v>
      </c>
      <c r="AY241" s="251" t="s">
        <v>132</v>
      </c>
    </row>
    <row r="242" s="2" customFormat="1" ht="21.75" customHeight="1">
      <c r="A242" s="38"/>
      <c r="B242" s="39"/>
      <c r="C242" s="205" t="s">
        <v>484</v>
      </c>
      <c r="D242" s="205" t="s">
        <v>135</v>
      </c>
      <c r="E242" s="206" t="s">
        <v>485</v>
      </c>
      <c r="F242" s="207" t="s">
        <v>486</v>
      </c>
      <c r="G242" s="208" t="s">
        <v>146</v>
      </c>
      <c r="H242" s="209">
        <v>3.9300000000000002</v>
      </c>
      <c r="I242" s="210"/>
      <c r="J242" s="211">
        <f>ROUND(I242*H242,2)</f>
        <v>0</v>
      </c>
      <c r="K242" s="212"/>
      <c r="L242" s="44"/>
      <c r="M242" s="213" t="s">
        <v>19</v>
      </c>
      <c r="N242" s="214" t="s">
        <v>42</v>
      </c>
      <c r="O242" s="84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7" t="s">
        <v>139</v>
      </c>
      <c r="AT242" s="217" t="s">
        <v>135</v>
      </c>
      <c r="AU242" s="217" t="s">
        <v>81</v>
      </c>
      <c r="AY242" s="17" t="s">
        <v>132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7" t="s">
        <v>79</v>
      </c>
      <c r="BK242" s="218">
        <f>ROUND(I242*H242,2)</f>
        <v>0</v>
      </c>
      <c r="BL242" s="17" t="s">
        <v>139</v>
      </c>
      <c r="BM242" s="217" t="s">
        <v>487</v>
      </c>
    </row>
    <row r="243" s="13" customFormat="1">
      <c r="A243" s="13"/>
      <c r="B243" s="219"/>
      <c r="C243" s="220"/>
      <c r="D243" s="221" t="s">
        <v>148</v>
      </c>
      <c r="E243" s="222" t="s">
        <v>19</v>
      </c>
      <c r="F243" s="223" t="s">
        <v>488</v>
      </c>
      <c r="G243" s="220"/>
      <c r="H243" s="224">
        <v>3.9300000000000002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0" t="s">
        <v>148</v>
      </c>
      <c r="AU243" s="230" t="s">
        <v>81</v>
      </c>
      <c r="AV243" s="13" t="s">
        <v>81</v>
      </c>
      <c r="AW243" s="13" t="s">
        <v>33</v>
      </c>
      <c r="AX243" s="13" t="s">
        <v>71</v>
      </c>
      <c r="AY243" s="230" t="s">
        <v>132</v>
      </c>
    </row>
    <row r="244" s="15" customFormat="1">
      <c r="A244" s="15"/>
      <c r="B244" s="241"/>
      <c r="C244" s="242"/>
      <c r="D244" s="221" t="s">
        <v>148</v>
      </c>
      <c r="E244" s="243" t="s">
        <v>19</v>
      </c>
      <c r="F244" s="244" t="s">
        <v>163</v>
      </c>
      <c r="G244" s="242"/>
      <c r="H244" s="245">
        <v>3.9300000000000002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1" t="s">
        <v>148</v>
      </c>
      <c r="AU244" s="251" t="s">
        <v>81</v>
      </c>
      <c r="AV244" s="15" t="s">
        <v>133</v>
      </c>
      <c r="AW244" s="15" t="s">
        <v>33</v>
      </c>
      <c r="AX244" s="15" t="s">
        <v>79</v>
      </c>
      <c r="AY244" s="251" t="s">
        <v>132</v>
      </c>
    </row>
    <row r="245" s="2" customFormat="1" ht="33" customHeight="1">
      <c r="A245" s="38"/>
      <c r="B245" s="39"/>
      <c r="C245" s="205" t="s">
        <v>489</v>
      </c>
      <c r="D245" s="205" t="s">
        <v>135</v>
      </c>
      <c r="E245" s="206" t="s">
        <v>490</v>
      </c>
      <c r="F245" s="207" t="s">
        <v>491</v>
      </c>
      <c r="G245" s="208" t="s">
        <v>341</v>
      </c>
      <c r="H245" s="209">
        <v>1</v>
      </c>
      <c r="I245" s="210"/>
      <c r="J245" s="211">
        <f>ROUND(I245*H245,2)</f>
        <v>0</v>
      </c>
      <c r="K245" s="212"/>
      <c r="L245" s="44"/>
      <c r="M245" s="213" t="s">
        <v>19</v>
      </c>
      <c r="N245" s="214" t="s">
        <v>42</v>
      </c>
      <c r="O245" s="84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7" t="s">
        <v>216</v>
      </c>
      <c r="AT245" s="217" t="s">
        <v>135</v>
      </c>
      <c r="AU245" s="217" t="s">
        <v>81</v>
      </c>
      <c r="AY245" s="17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7" t="s">
        <v>79</v>
      </c>
      <c r="BK245" s="218">
        <f>ROUND(I245*H245,2)</f>
        <v>0</v>
      </c>
      <c r="BL245" s="17" t="s">
        <v>216</v>
      </c>
      <c r="BM245" s="217" t="s">
        <v>492</v>
      </c>
    </row>
    <row r="246" s="12" customFormat="1" ht="22.8" customHeight="1">
      <c r="A246" s="12"/>
      <c r="B246" s="189"/>
      <c r="C246" s="190"/>
      <c r="D246" s="191" t="s">
        <v>70</v>
      </c>
      <c r="E246" s="203" t="s">
        <v>493</v>
      </c>
      <c r="F246" s="203" t="s">
        <v>494</v>
      </c>
      <c r="G246" s="190"/>
      <c r="H246" s="190"/>
      <c r="I246" s="193"/>
      <c r="J246" s="204">
        <f>BK246</f>
        <v>0</v>
      </c>
      <c r="K246" s="190"/>
      <c r="L246" s="195"/>
      <c r="M246" s="196"/>
      <c r="N246" s="197"/>
      <c r="O246" s="197"/>
      <c r="P246" s="198">
        <f>SUM(P247:P286)</f>
        <v>0</v>
      </c>
      <c r="Q246" s="197"/>
      <c r="R246" s="198">
        <f>SUM(R247:R286)</f>
        <v>0.34061824000000002</v>
      </c>
      <c r="S246" s="197"/>
      <c r="T246" s="199">
        <f>SUM(T247:T286)</f>
        <v>0.056489999999999999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0" t="s">
        <v>79</v>
      </c>
      <c r="AT246" s="201" t="s">
        <v>70</v>
      </c>
      <c r="AU246" s="201" t="s">
        <v>79</v>
      </c>
      <c r="AY246" s="200" t="s">
        <v>132</v>
      </c>
      <c r="BK246" s="202">
        <f>SUM(BK247:BK286)</f>
        <v>0</v>
      </c>
    </row>
    <row r="247" s="2" customFormat="1" ht="33" customHeight="1">
      <c r="A247" s="38"/>
      <c r="B247" s="39"/>
      <c r="C247" s="205" t="s">
        <v>495</v>
      </c>
      <c r="D247" s="205" t="s">
        <v>135</v>
      </c>
      <c r="E247" s="206" t="s">
        <v>496</v>
      </c>
      <c r="F247" s="207" t="s">
        <v>497</v>
      </c>
      <c r="G247" s="208" t="s">
        <v>498</v>
      </c>
      <c r="H247" s="209">
        <v>21.727</v>
      </c>
      <c r="I247" s="210"/>
      <c r="J247" s="211">
        <f>ROUND(I247*H247,2)</f>
        <v>0</v>
      </c>
      <c r="K247" s="212"/>
      <c r="L247" s="44"/>
      <c r="M247" s="213" t="s">
        <v>19</v>
      </c>
      <c r="N247" s="214" t="s">
        <v>42</v>
      </c>
      <c r="O247" s="84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7" t="s">
        <v>139</v>
      </c>
      <c r="AT247" s="217" t="s">
        <v>135</v>
      </c>
      <c r="AU247" s="217" t="s">
        <v>81</v>
      </c>
      <c r="AY247" s="17" t="s">
        <v>132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7" t="s">
        <v>79</v>
      </c>
      <c r="BK247" s="218">
        <f>ROUND(I247*H247,2)</f>
        <v>0</v>
      </c>
      <c r="BL247" s="17" t="s">
        <v>139</v>
      </c>
      <c r="BM247" s="217" t="s">
        <v>499</v>
      </c>
    </row>
    <row r="248" s="13" customFormat="1">
      <c r="A248" s="13"/>
      <c r="B248" s="219"/>
      <c r="C248" s="220"/>
      <c r="D248" s="221" t="s">
        <v>148</v>
      </c>
      <c r="E248" s="222" t="s">
        <v>19</v>
      </c>
      <c r="F248" s="223" t="s">
        <v>500</v>
      </c>
      <c r="G248" s="220"/>
      <c r="H248" s="224">
        <v>17.335000000000001</v>
      </c>
      <c r="I248" s="225"/>
      <c r="J248" s="220"/>
      <c r="K248" s="220"/>
      <c r="L248" s="226"/>
      <c r="M248" s="227"/>
      <c r="N248" s="228"/>
      <c r="O248" s="228"/>
      <c r="P248" s="228"/>
      <c r="Q248" s="228"/>
      <c r="R248" s="228"/>
      <c r="S248" s="228"/>
      <c r="T248" s="22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0" t="s">
        <v>148</v>
      </c>
      <c r="AU248" s="230" t="s">
        <v>81</v>
      </c>
      <c r="AV248" s="13" t="s">
        <v>81</v>
      </c>
      <c r="AW248" s="13" t="s">
        <v>33</v>
      </c>
      <c r="AX248" s="13" t="s">
        <v>71</v>
      </c>
      <c r="AY248" s="230" t="s">
        <v>132</v>
      </c>
    </row>
    <row r="249" s="14" customFormat="1">
      <c r="A249" s="14"/>
      <c r="B249" s="231"/>
      <c r="C249" s="232"/>
      <c r="D249" s="221" t="s">
        <v>148</v>
      </c>
      <c r="E249" s="233" t="s">
        <v>19</v>
      </c>
      <c r="F249" s="234" t="s">
        <v>501</v>
      </c>
      <c r="G249" s="232"/>
      <c r="H249" s="233" t="s">
        <v>19</v>
      </c>
      <c r="I249" s="235"/>
      <c r="J249" s="232"/>
      <c r="K249" s="232"/>
      <c r="L249" s="236"/>
      <c r="M249" s="237"/>
      <c r="N249" s="238"/>
      <c r="O249" s="238"/>
      <c r="P249" s="238"/>
      <c r="Q249" s="238"/>
      <c r="R249" s="238"/>
      <c r="S249" s="238"/>
      <c r="T249" s="23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0" t="s">
        <v>148</v>
      </c>
      <c r="AU249" s="240" t="s">
        <v>81</v>
      </c>
      <c r="AV249" s="14" t="s">
        <v>79</v>
      </c>
      <c r="AW249" s="14" t="s">
        <v>33</v>
      </c>
      <c r="AX249" s="14" t="s">
        <v>71</v>
      </c>
      <c r="AY249" s="240" t="s">
        <v>132</v>
      </c>
    </row>
    <row r="250" s="13" customFormat="1">
      <c r="A250" s="13"/>
      <c r="B250" s="219"/>
      <c r="C250" s="220"/>
      <c r="D250" s="221" t="s">
        <v>148</v>
      </c>
      <c r="E250" s="222" t="s">
        <v>19</v>
      </c>
      <c r="F250" s="223" t="s">
        <v>502</v>
      </c>
      <c r="G250" s="220"/>
      <c r="H250" s="224">
        <v>4.3920000000000003</v>
      </c>
      <c r="I250" s="225"/>
      <c r="J250" s="220"/>
      <c r="K250" s="220"/>
      <c r="L250" s="226"/>
      <c r="M250" s="227"/>
      <c r="N250" s="228"/>
      <c r="O250" s="228"/>
      <c r="P250" s="228"/>
      <c r="Q250" s="228"/>
      <c r="R250" s="228"/>
      <c r="S250" s="228"/>
      <c r="T250" s="22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0" t="s">
        <v>148</v>
      </c>
      <c r="AU250" s="230" t="s">
        <v>81</v>
      </c>
      <c r="AV250" s="13" t="s">
        <v>81</v>
      </c>
      <c r="AW250" s="13" t="s">
        <v>33</v>
      </c>
      <c r="AX250" s="13" t="s">
        <v>71</v>
      </c>
      <c r="AY250" s="230" t="s">
        <v>132</v>
      </c>
    </row>
    <row r="251" s="15" customFormat="1">
      <c r="A251" s="15"/>
      <c r="B251" s="241"/>
      <c r="C251" s="242"/>
      <c r="D251" s="221" t="s">
        <v>148</v>
      </c>
      <c r="E251" s="243" t="s">
        <v>19</v>
      </c>
      <c r="F251" s="244" t="s">
        <v>163</v>
      </c>
      <c r="G251" s="242"/>
      <c r="H251" s="245">
        <v>21.727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1" t="s">
        <v>148</v>
      </c>
      <c r="AU251" s="251" t="s">
        <v>81</v>
      </c>
      <c r="AV251" s="15" t="s">
        <v>133</v>
      </c>
      <c r="AW251" s="15" t="s">
        <v>33</v>
      </c>
      <c r="AX251" s="15" t="s">
        <v>79</v>
      </c>
      <c r="AY251" s="251" t="s">
        <v>132</v>
      </c>
    </row>
    <row r="252" s="2" customFormat="1" ht="16.5" customHeight="1">
      <c r="A252" s="38"/>
      <c r="B252" s="39"/>
      <c r="C252" s="205" t="s">
        <v>503</v>
      </c>
      <c r="D252" s="205" t="s">
        <v>135</v>
      </c>
      <c r="E252" s="206" t="s">
        <v>504</v>
      </c>
      <c r="F252" s="207" t="s">
        <v>505</v>
      </c>
      <c r="G252" s="208" t="s">
        <v>498</v>
      </c>
      <c r="H252" s="209">
        <v>20</v>
      </c>
      <c r="I252" s="210"/>
      <c r="J252" s="211">
        <f>ROUND(I252*H252,2)</f>
        <v>0</v>
      </c>
      <c r="K252" s="212"/>
      <c r="L252" s="44"/>
      <c r="M252" s="213" t="s">
        <v>19</v>
      </c>
      <c r="N252" s="214" t="s">
        <v>42</v>
      </c>
      <c r="O252" s="84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17" t="s">
        <v>139</v>
      </c>
      <c r="AT252" s="217" t="s">
        <v>135</v>
      </c>
      <c r="AU252" s="217" t="s">
        <v>81</v>
      </c>
      <c r="AY252" s="17" t="s">
        <v>132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7" t="s">
        <v>79</v>
      </c>
      <c r="BK252" s="218">
        <f>ROUND(I252*H252,2)</f>
        <v>0</v>
      </c>
      <c r="BL252" s="17" t="s">
        <v>139</v>
      </c>
      <c r="BM252" s="217" t="s">
        <v>506</v>
      </c>
    </row>
    <row r="253" s="13" customFormat="1">
      <c r="A253" s="13"/>
      <c r="B253" s="219"/>
      <c r="C253" s="220"/>
      <c r="D253" s="221" t="s">
        <v>148</v>
      </c>
      <c r="E253" s="222" t="s">
        <v>19</v>
      </c>
      <c r="F253" s="223" t="s">
        <v>507</v>
      </c>
      <c r="G253" s="220"/>
      <c r="H253" s="224">
        <v>20</v>
      </c>
      <c r="I253" s="225"/>
      <c r="J253" s="220"/>
      <c r="K253" s="220"/>
      <c r="L253" s="226"/>
      <c r="M253" s="227"/>
      <c r="N253" s="228"/>
      <c r="O253" s="228"/>
      <c r="P253" s="228"/>
      <c r="Q253" s="228"/>
      <c r="R253" s="228"/>
      <c r="S253" s="228"/>
      <c r="T253" s="22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0" t="s">
        <v>148</v>
      </c>
      <c r="AU253" s="230" t="s">
        <v>81</v>
      </c>
      <c r="AV253" s="13" t="s">
        <v>81</v>
      </c>
      <c r="AW253" s="13" t="s">
        <v>33</v>
      </c>
      <c r="AX253" s="13" t="s">
        <v>79</v>
      </c>
      <c r="AY253" s="230" t="s">
        <v>132</v>
      </c>
    </row>
    <row r="254" s="2" customFormat="1" ht="21.75" customHeight="1">
      <c r="A254" s="38"/>
      <c r="B254" s="39"/>
      <c r="C254" s="205" t="s">
        <v>508</v>
      </c>
      <c r="D254" s="205" t="s">
        <v>135</v>
      </c>
      <c r="E254" s="206" t="s">
        <v>509</v>
      </c>
      <c r="F254" s="207" t="s">
        <v>510</v>
      </c>
      <c r="G254" s="208" t="s">
        <v>196</v>
      </c>
      <c r="H254" s="209">
        <v>7.2000000000000002</v>
      </c>
      <c r="I254" s="210"/>
      <c r="J254" s="211">
        <f>ROUND(I254*H254,2)</f>
        <v>0</v>
      </c>
      <c r="K254" s="212"/>
      <c r="L254" s="44"/>
      <c r="M254" s="213" t="s">
        <v>19</v>
      </c>
      <c r="N254" s="214" t="s">
        <v>42</v>
      </c>
      <c r="O254" s="84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17" t="s">
        <v>139</v>
      </c>
      <c r="AT254" s="217" t="s">
        <v>135</v>
      </c>
      <c r="AU254" s="217" t="s">
        <v>81</v>
      </c>
      <c r="AY254" s="17" t="s">
        <v>132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7" t="s">
        <v>79</v>
      </c>
      <c r="BK254" s="218">
        <f>ROUND(I254*H254,2)</f>
        <v>0</v>
      </c>
      <c r="BL254" s="17" t="s">
        <v>139</v>
      </c>
      <c r="BM254" s="217" t="s">
        <v>511</v>
      </c>
    </row>
    <row r="255" s="2" customFormat="1" ht="21.75" customHeight="1">
      <c r="A255" s="38"/>
      <c r="B255" s="39"/>
      <c r="C255" s="205" t="s">
        <v>512</v>
      </c>
      <c r="D255" s="205" t="s">
        <v>135</v>
      </c>
      <c r="E255" s="206" t="s">
        <v>513</v>
      </c>
      <c r="F255" s="207" t="s">
        <v>514</v>
      </c>
      <c r="G255" s="208" t="s">
        <v>196</v>
      </c>
      <c r="H255" s="209">
        <v>7.2000000000000002</v>
      </c>
      <c r="I255" s="210"/>
      <c r="J255" s="211">
        <f>ROUND(I255*H255,2)</f>
        <v>0</v>
      </c>
      <c r="K255" s="212"/>
      <c r="L255" s="44"/>
      <c r="M255" s="213" t="s">
        <v>19</v>
      </c>
      <c r="N255" s="214" t="s">
        <v>42</v>
      </c>
      <c r="O255" s="84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7" t="s">
        <v>139</v>
      </c>
      <c r="AT255" s="217" t="s">
        <v>135</v>
      </c>
      <c r="AU255" s="217" t="s">
        <v>81</v>
      </c>
      <c r="AY255" s="17" t="s">
        <v>132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7" t="s">
        <v>79</v>
      </c>
      <c r="BK255" s="218">
        <f>ROUND(I255*H255,2)</f>
        <v>0</v>
      </c>
      <c r="BL255" s="17" t="s">
        <v>139</v>
      </c>
      <c r="BM255" s="217" t="s">
        <v>515</v>
      </c>
    </row>
    <row r="256" s="2" customFormat="1" ht="16.5" customHeight="1">
      <c r="A256" s="38"/>
      <c r="B256" s="39"/>
      <c r="C256" s="205" t="s">
        <v>516</v>
      </c>
      <c r="D256" s="205" t="s">
        <v>135</v>
      </c>
      <c r="E256" s="206" t="s">
        <v>517</v>
      </c>
      <c r="F256" s="207" t="s">
        <v>518</v>
      </c>
      <c r="G256" s="208" t="s">
        <v>146</v>
      </c>
      <c r="H256" s="209">
        <v>30.25</v>
      </c>
      <c r="I256" s="210"/>
      <c r="J256" s="211">
        <f>ROUND(I256*H256,2)</f>
        <v>0</v>
      </c>
      <c r="K256" s="212"/>
      <c r="L256" s="44"/>
      <c r="M256" s="213" t="s">
        <v>19</v>
      </c>
      <c r="N256" s="214" t="s">
        <v>42</v>
      </c>
      <c r="O256" s="84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17" t="s">
        <v>139</v>
      </c>
      <c r="AT256" s="217" t="s">
        <v>135</v>
      </c>
      <c r="AU256" s="217" t="s">
        <v>81</v>
      </c>
      <c r="AY256" s="17" t="s">
        <v>132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7" t="s">
        <v>79</v>
      </c>
      <c r="BK256" s="218">
        <f>ROUND(I256*H256,2)</f>
        <v>0</v>
      </c>
      <c r="BL256" s="17" t="s">
        <v>139</v>
      </c>
      <c r="BM256" s="217" t="s">
        <v>519</v>
      </c>
    </row>
    <row r="257" s="13" customFormat="1">
      <c r="A257" s="13"/>
      <c r="B257" s="219"/>
      <c r="C257" s="220"/>
      <c r="D257" s="221" t="s">
        <v>148</v>
      </c>
      <c r="E257" s="222" t="s">
        <v>19</v>
      </c>
      <c r="F257" s="223" t="s">
        <v>214</v>
      </c>
      <c r="G257" s="220"/>
      <c r="H257" s="224">
        <v>15.289999999999999</v>
      </c>
      <c r="I257" s="225"/>
      <c r="J257" s="220"/>
      <c r="K257" s="220"/>
      <c r="L257" s="226"/>
      <c r="M257" s="227"/>
      <c r="N257" s="228"/>
      <c r="O257" s="228"/>
      <c r="P257" s="228"/>
      <c r="Q257" s="228"/>
      <c r="R257" s="228"/>
      <c r="S257" s="228"/>
      <c r="T257" s="22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0" t="s">
        <v>148</v>
      </c>
      <c r="AU257" s="230" t="s">
        <v>81</v>
      </c>
      <c r="AV257" s="13" t="s">
        <v>81</v>
      </c>
      <c r="AW257" s="13" t="s">
        <v>33</v>
      </c>
      <c r="AX257" s="13" t="s">
        <v>71</v>
      </c>
      <c r="AY257" s="230" t="s">
        <v>132</v>
      </c>
    </row>
    <row r="258" s="13" customFormat="1">
      <c r="A258" s="13"/>
      <c r="B258" s="219"/>
      <c r="C258" s="220"/>
      <c r="D258" s="221" t="s">
        <v>148</v>
      </c>
      <c r="E258" s="222" t="s">
        <v>19</v>
      </c>
      <c r="F258" s="223" t="s">
        <v>215</v>
      </c>
      <c r="G258" s="220"/>
      <c r="H258" s="224">
        <v>14.960000000000001</v>
      </c>
      <c r="I258" s="225"/>
      <c r="J258" s="220"/>
      <c r="K258" s="220"/>
      <c r="L258" s="226"/>
      <c r="M258" s="227"/>
      <c r="N258" s="228"/>
      <c r="O258" s="228"/>
      <c r="P258" s="228"/>
      <c r="Q258" s="228"/>
      <c r="R258" s="228"/>
      <c r="S258" s="228"/>
      <c r="T258" s="22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0" t="s">
        <v>148</v>
      </c>
      <c r="AU258" s="230" t="s">
        <v>81</v>
      </c>
      <c r="AV258" s="13" t="s">
        <v>81</v>
      </c>
      <c r="AW258" s="13" t="s">
        <v>33</v>
      </c>
      <c r="AX258" s="13" t="s">
        <v>71</v>
      </c>
      <c r="AY258" s="230" t="s">
        <v>132</v>
      </c>
    </row>
    <row r="259" s="15" customFormat="1">
      <c r="A259" s="15"/>
      <c r="B259" s="241"/>
      <c r="C259" s="242"/>
      <c r="D259" s="221" t="s">
        <v>148</v>
      </c>
      <c r="E259" s="243" t="s">
        <v>19</v>
      </c>
      <c r="F259" s="244" t="s">
        <v>163</v>
      </c>
      <c r="G259" s="242"/>
      <c r="H259" s="245">
        <v>30.25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1" t="s">
        <v>148</v>
      </c>
      <c r="AU259" s="251" t="s">
        <v>81</v>
      </c>
      <c r="AV259" s="15" t="s">
        <v>133</v>
      </c>
      <c r="AW259" s="15" t="s">
        <v>33</v>
      </c>
      <c r="AX259" s="15" t="s">
        <v>79</v>
      </c>
      <c r="AY259" s="251" t="s">
        <v>132</v>
      </c>
    </row>
    <row r="260" s="2" customFormat="1" ht="21.75" customHeight="1">
      <c r="A260" s="38"/>
      <c r="B260" s="39"/>
      <c r="C260" s="205" t="s">
        <v>520</v>
      </c>
      <c r="D260" s="205" t="s">
        <v>135</v>
      </c>
      <c r="E260" s="206" t="s">
        <v>521</v>
      </c>
      <c r="F260" s="207" t="s">
        <v>522</v>
      </c>
      <c r="G260" s="208" t="s">
        <v>196</v>
      </c>
      <c r="H260" s="209">
        <v>7.2000000000000002</v>
      </c>
      <c r="I260" s="210"/>
      <c r="J260" s="211">
        <f>ROUND(I260*H260,2)</f>
        <v>0</v>
      </c>
      <c r="K260" s="212"/>
      <c r="L260" s="44"/>
      <c r="M260" s="213" t="s">
        <v>19</v>
      </c>
      <c r="N260" s="214" t="s">
        <v>42</v>
      </c>
      <c r="O260" s="84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17" t="s">
        <v>139</v>
      </c>
      <c r="AT260" s="217" t="s">
        <v>135</v>
      </c>
      <c r="AU260" s="217" t="s">
        <v>81</v>
      </c>
      <c r="AY260" s="17" t="s">
        <v>132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7" t="s">
        <v>79</v>
      </c>
      <c r="BK260" s="218">
        <f>ROUND(I260*H260,2)</f>
        <v>0</v>
      </c>
      <c r="BL260" s="17" t="s">
        <v>139</v>
      </c>
      <c r="BM260" s="217" t="s">
        <v>523</v>
      </c>
    </row>
    <row r="261" s="2" customFormat="1" ht="21.75" customHeight="1">
      <c r="A261" s="38"/>
      <c r="B261" s="39"/>
      <c r="C261" s="205" t="s">
        <v>524</v>
      </c>
      <c r="D261" s="205" t="s">
        <v>135</v>
      </c>
      <c r="E261" s="206" t="s">
        <v>525</v>
      </c>
      <c r="F261" s="207" t="s">
        <v>526</v>
      </c>
      <c r="G261" s="208" t="s">
        <v>196</v>
      </c>
      <c r="H261" s="209">
        <v>7.2000000000000002</v>
      </c>
      <c r="I261" s="210"/>
      <c r="J261" s="211">
        <f>ROUND(I261*H261,2)</f>
        <v>0</v>
      </c>
      <c r="K261" s="212"/>
      <c r="L261" s="44"/>
      <c r="M261" s="213" t="s">
        <v>19</v>
      </c>
      <c r="N261" s="214" t="s">
        <v>42</v>
      </c>
      <c r="O261" s="84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17" t="s">
        <v>139</v>
      </c>
      <c r="AT261" s="217" t="s">
        <v>135</v>
      </c>
      <c r="AU261" s="217" t="s">
        <v>81</v>
      </c>
      <c r="AY261" s="17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7" t="s">
        <v>79</v>
      </c>
      <c r="BK261" s="218">
        <f>ROUND(I261*H261,2)</f>
        <v>0</v>
      </c>
      <c r="BL261" s="17" t="s">
        <v>139</v>
      </c>
      <c r="BM261" s="217" t="s">
        <v>527</v>
      </c>
    </row>
    <row r="262" s="2" customFormat="1" ht="33" customHeight="1">
      <c r="A262" s="38"/>
      <c r="B262" s="39"/>
      <c r="C262" s="205" t="s">
        <v>528</v>
      </c>
      <c r="D262" s="205" t="s">
        <v>135</v>
      </c>
      <c r="E262" s="206" t="s">
        <v>529</v>
      </c>
      <c r="F262" s="207" t="s">
        <v>530</v>
      </c>
      <c r="G262" s="208" t="s">
        <v>146</v>
      </c>
      <c r="H262" s="209">
        <v>60.5</v>
      </c>
      <c r="I262" s="210"/>
      <c r="J262" s="211">
        <f>ROUND(I262*H262,2)</f>
        <v>0</v>
      </c>
      <c r="K262" s="212"/>
      <c r="L262" s="44"/>
      <c r="M262" s="213" t="s">
        <v>19</v>
      </c>
      <c r="N262" s="214" t="s">
        <v>42</v>
      </c>
      <c r="O262" s="84"/>
      <c r="P262" s="215">
        <f>O262*H262</f>
        <v>0</v>
      </c>
      <c r="Q262" s="215">
        <v>3.0000000000000001E-05</v>
      </c>
      <c r="R262" s="215">
        <f>Q262*H262</f>
        <v>0.001815</v>
      </c>
      <c r="S262" s="215">
        <v>0</v>
      </c>
      <c r="T262" s="21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7" t="s">
        <v>139</v>
      </c>
      <c r="AT262" s="217" t="s">
        <v>135</v>
      </c>
      <c r="AU262" s="217" t="s">
        <v>81</v>
      </c>
      <c r="AY262" s="17" t="s">
        <v>132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7" t="s">
        <v>79</v>
      </c>
      <c r="BK262" s="218">
        <f>ROUND(I262*H262,2)</f>
        <v>0</v>
      </c>
      <c r="BL262" s="17" t="s">
        <v>139</v>
      </c>
      <c r="BM262" s="217" t="s">
        <v>531</v>
      </c>
    </row>
    <row r="263" s="13" customFormat="1">
      <c r="A263" s="13"/>
      <c r="B263" s="219"/>
      <c r="C263" s="220"/>
      <c r="D263" s="221" t="s">
        <v>148</v>
      </c>
      <c r="E263" s="222" t="s">
        <v>19</v>
      </c>
      <c r="F263" s="223" t="s">
        <v>214</v>
      </c>
      <c r="G263" s="220"/>
      <c r="H263" s="224">
        <v>15.289999999999999</v>
      </c>
      <c r="I263" s="225"/>
      <c r="J263" s="220"/>
      <c r="K263" s="220"/>
      <c r="L263" s="226"/>
      <c r="M263" s="227"/>
      <c r="N263" s="228"/>
      <c r="O263" s="228"/>
      <c r="P263" s="228"/>
      <c r="Q263" s="228"/>
      <c r="R263" s="228"/>
      <c r="S263" s="228"/>
      <c r="T263" s="22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0" t="s">
        <v>148</v>
      </c>
      <c r="AU263" s="230" t="s">
        <v>81</v>
      </c>
      <c r="AV263" s="13" t="s">
        <v>81</v>
      </c>
      <c r="AW263" s="13" t="s">
        <v>33</v>
      </c>
      <c r="AX263" s="13" t="s">
        <v>71</v>
      </c>
      <c r="AY263" s="230" t="s">
        <v>132</v>
      </c>
    </row>
    <row r="264" s="13" customFormat="1">
      <c r="A264" s="13"/>
      <c r="B264" s="219"/>
      <c r="C264" s="220"/>
      <c r="D264" s="221" t="s">
        <v>148</v>
      </c>
      <c r="E264" s="222" t="s">
        <v>19</v>
      </c>
      <c r="F264" s="223" t="s">
        <v>215</v>
      </c>
      <c r="G264" s="220"/>
      <c r="H264" s="224">
        <v>14.960000000000001</v>
      </c>
      <c r="I264" s="225"/>
      <c r="J264" s="220"/>
      <c r="K264" s="220"/>
      <c r="L264" s="226"/>
      <c r="M264" s="227"/>
      <c r="N264" s="228"/>
      <c r="O264" s="228"/>
      <c r="P264" s="228"/>
      <c r="Q264" s="228"/>
      <c r="R264" s="228"/>
      <c r="S264" s="228"/>
      <c r="T264" s="22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0" t="s">
        <v>148</v>
      </c>
      <c r="AU264" s="230" t="s">
        <v>81</v>
      </c>
      <c r="AV264" s="13" t="s">
        <v>81</v>
      </c>
      <c r="AW264" s="13" t="s">
        <v>33</v>
      </c>
      <c r="AX264" s="13" t="s">
        <v>71</v>
      </c>
      <c r="AY264" s="230" t="s">
        <v>132</v>
      </c>
    </row>
    <row r="265" s="13" customFormat="1">
      <c r="A265" s="13"/>
      <c r="B265" s="219"/>
      <c r="C265" s="220"/>
      <c r="D265" s="221" t="s">
        <v>148</v>
      </c>
      <c r="E265" s="222" t="s">
        <v>19</v>
      </c>
      <c r="F265" s="223" t="s">
        <v>532</v>
      </c>
      <c r="G265" s="220"/>
      <c r="H265" s="224">
        <v>30.25</v>
      </c>
      <c r="I265" s="225"/>
      <c r="J265" s="220"/>
      <c r="K265" s="220"/>
      <c r="L265" s="226"/>
      <c r="M265" s="227"/>
      <c r="N265" s="228"/>
      <c r="O265" s="228"/>
      <c r="P265" s="228"/>
      <c r="Q265" s="228"/>
      <c r="R265" s="228"/>
      <c r="S265" s="228"/>
      <c r="T265" s="22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0" t="s">
        <v>148</v>
      </c>
      <c r="AU265" s="230" t="s">
        <v>81</v>
      </c>
      <c r="AV265" s="13" t="s">
        <v>81</v>
      </c>
      <c r="AW265" s="13" t="s">
        <v>33</v>
      </c>
      <c r="AX265" s="13" t="s">
        <v>71</v>
      </c>
      <c r="AY265" s="230" t="s">
        <v>132</v>
      </c>
    </row>
    <row r="266" s="15" customFormat="1">
      <c r="A266" s="15"/>
      <c r="B266" s="241"/>
      <c r="C266" s="242"/>
      <c r="D266" s="221" t="s">
        <v>148</v>
      </c>
      <c r="E266" s="243" t="s">
        <v>19</v>
      </c>
      <c r="F266" s="244" t="s">
        <v>163</v>
      </c>
      <c r="G266" s="242"/>
      <c r="H266" s="245">
        <v>60.5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1" t="s">
        <v>148</v>
      </c>
      <c r="AU266" s="251" t="s">
        <v>81</v>
      </c>
      <c r="AV266" s="15" t="s">
        <v>133</v>
      </c>
      <c r="AW266" s="15" t="s">
        <v>33</v>
      </c>
      <c r="AX266" s="15" t="s">
        <v>79</v>
      </c>
      <c r="AY266" s="251" t="s">
        <v>132</v>
      </c>
    </row>
    <row r="267" s="2" customFormat="1" ht="33" customHeight="1">
      <c r="A267" s="38"/>
      <c r="B267" s="39"/>
      <c r="C267" s="205" t="s">
        <v>533</v>
      </c>
      <c r="D267" s="205" t="s">
        <v>135</v>
      </c>
      <c r="E267" s="206" t="s">
        <v>534</v>
      </c>
      <c r="F267" s="207" t="s">
        <v>535</v>
      </c>
      <c r="G267" s="208" t="s">
        <v>196</v>
      </c>
      <c r="H267" s="209">
        <v>7.2000000000000002</v>
      </c>
      <c r="I267" s="210"/>
      <c r="J267" s="211">
        <f>ROUND(I267*H267,2)</f>
        <v>0</v>
      </c>
      <c r="K267" s="212"/>
      <c r="L267" s="44"/>
      <c r="M267" s="213" t="s">
        <v>19</v>
      </c>
      <c r="N267" s="214" t="s">
        <v>42</v>
      </c>
      <c r="O267" s="84"/>
      <c r="P267" s="215">
        <f>O267*H267</f>
        <v>0</v>
      </c>
      <c r="Q267" s="215">
        <v>4.0000000000000003E-05</v>
      </c>
      <c r="R267" s="215">
        <f>Q267*H267</f>
        <v>0.00028800000000000001</v>
      </c>
      <c r="S267" s="215">
        <v>0</v>
      </c>
      <c r="T267" s="21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7" t="s">
        <v>139</v>
      </c>
      <c r="AT267" s="217" t="s">
        <v>135</v>
      </c>
      <c r="AU267" s="217" t="s">
        <v>81</v>
      </c>
      <c r="AY267" s="17" t="s">
        <v>132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7" t="s">
        <v>79</v>
      </c>
      <c r="BK267" s="218">
        <f>ROUND(I267*H267,2)</f>
        <v>0</v>
      </c>
      <c r="BL267" s="17" t="s">
        <v>139</v>
      </c>
      <c r="BM267" s="217" t="s">
        <v>536</v>
      </c>
    </row>
    <row r="268" s="2" customFormat="1" ht="33" customHeight="1">
      <c r="A268" s="38"/>
      <c r="B268" s="39"/>
      <c r="C268" s="205" t="s">
        <v>537</v>
      </c>
      <c r="D268" s="205" t="s">
        <v>135</v>
      </c>
      <c r="E268" s="206" t="s">
        <v>538</v>
      </c>
      <c r="F268" s="207" t="s">
        <v>539</v>
      </c>
      <c r="G268" s="208" t="s">
        <v>196</v>
      </c>
      <c r="H268" s="209">
        <v>7.2000000000000002</v>
      </c>
      <c r="I268" s="210"/>
      <c r="J268" s="211">
        <f>ROUND(I268*H268,2)</f>
        <v>0</v>
      </c>
      <c r="K268" s="212"/>
      <c r="L268" s="44"/>
      <c r="M268" s="213" t="s">
        <v>19</v>
      </c>
      <c r="N268" s="214" t="s">
        <v>42</v>
      </c>
      <c r="O268" s="84"/>
      <c r="P268" s="215">
        <f>O268*H268</f>
        <v>0</v>
      </c>
      <c r="Q268" s="215">
        <v>2.0000000000000002E-05</v>
      </c>
      <c r="R268" s="215">
        <f>Q268*H268</f>
        <v>0.000144</v>
      </c>
      <c r="S268" s="215">
        <v>0</v>
      </c>
      <c r="T268" s="21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17" t="s">
        <v>139</v>
      </c>
      <c r="AT268" s="217" t="s">
        <v>135</v>
      </c>
      <c r="AU268" s="217" t="s">
        <v>81</v>
      </c>
      <c r="AY268" s="17" t="s">
        <v>132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7" t="s">
        <v>79</v>
      </c>
      <c r="BK268" s="218">
        <f>ROUND(I268*H268,2)</f>
        <v>0</v>
      </c>
      <c r="BL268" s="17" t="s">
        <v>139</v>
      </c>
      <c r="BM268" s="217" t="s">
        <v>540</v>
      </c>
    </row>
    <row r="269" s="2" customFormat="1" ht="33" customHeight="1">
      <c r="A269" s="38"/>
      <c r="B269" s="39"/>
      <c r="C269" s="205" t="s">
        <v>541</v>
      </c>
      <c r="D269" s="205" t="s">
        <v>135</v>
      </c>
      <c r="E269" s="206" t="s">
        <v>542</v>
      </c>
      <c r="F269" s="207" t="s">
        <v>543</v>
      </c>
      <c r="G269" s="208" t="s">
        <v>146</v>
      </c>
      <c r="H269" s="209">
        <v>30.25</v>
      </c>
      <c r="I269" s="210"/>
      <c r="J269" s="211">
        <f>ROUND(I269*H269,2)</f>
        <v>0</v>
      </c>
      <c r="K269" s="212"/>
      <c r="L269" s="44"/>
      <c r="M269" s="213" t="s">
        <v>19</v>
      </c>
      <c r="N269" s="214" t="s">
        <v>42</v>
      </c>
      <c r="O269" s="84"/>
      <c r="P269" s="215">
        <f>O269*H269</f>
        <v>0</v>
      </c>
      <c r="Q269" s="215">
        <v>0.0075799999999999999</v>
      </c>
      <c r="R269" s="215">
        <f>Q269*H269</f>
        <v>0.229295</v>
      </c>
      <c r="S269" s="215">
        <v>0</v>
      </c>
      <c r="T269" s="21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7" t="s">
        <v>139</v>
      </c>
      <c r="AT269" s="217" t="s">
        <v>135</v>
      </c>
      <c r="AU269" s="217" t="s">
        <v>81</v>
      </c>
      <c r="AY269" s="17" t="s">
        <v>132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7" t="s">
        <v>79</v>
      </c>
      <c r="BK269" s="218">
        <f>ROUND(I269*H269,2)</f>
        <v>0</v>
      </c>
      <c r="BL269" s="17" t="s">
        <v>139</v>
      </c>
      <c r="BM269" s="217" t="s">
        <v>544</v>
      </c>
    </row>
    <row r="270" s="13" customFormat="1">
      <c r="A270" s="13"/>
      <c r="B270" s="219"/>
      <c r="C270" s="220"/>
      <c r="D270" s="221" t="s">
        <v>148</v>
      </c>
      <c r="E270" s="222" t="s">
        <v>19</v>
      </c>
      <c r="F270" s="223" t="s">
        <v>214</v>
      </c>
      <c r="G270" s="220"/>
      <c r="H270" s="224">
        <v>15.289999999999999</v>
      </c>
      <c r="I270" s="225"/>
      <c r="J270" s="220"/>
      <c r="K270" s="220"/>
      <c r="L270" s="226"/>
      <c r="M270" s="227"/>
      <c r="N270" s="228"/>
      <c r="O270" s="228"/>
      <c r="P270" s="228"/>
      <c r="Q270" s="228"/>
      <c r="R270" s="228"/>
      <c r="S270" s="228"/>
      <c r="T270" s="22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0" t="s">
        <v>148</v>
      </c>
      <c r="AU270" s="230" t="s">
        <v>81</v>
      </c>
      <c r="AV270" s="13" t="s">
        <v>81</v>
      </c>
      <c r="AW270" s="13" t="s">
        <v>33</v>
      </c>
      <c r="AX270" s="13" t="s">
        <v>71</v>
      </c>
      <c r="AY270" s="230" t="s">
        <v>132</v>
      </c>
    </row>
    <row r="271" s="13" customFormat="1">
      <c r="A271" s="13"/>
      <c r="B271" s="219"/>
      <c r="C271" s="220"/>
      <c r="D271" s="221" t="s">
        <v>148</v>
      </c>
      <c r="E271" s="222" t="s">
        <v>19</v>
      </c>
      <c r="F271" s="223" t="s">
        <v>215</v>
      </c>
      <c r="G271" s="220"/>
      <c r="H271" s="224">
        <v>14.960000000000001</v>
      </c>
      <c r="I271" s="225"/>
      <c r="J271" s="220"/>
      <c r="K271" s="220"/>
      <c r="L271" s="226"/>
      <c r="M271" s="227"/>
      <c r="N271" s="228"/>
      <c r="O271" s="228"/>
      <c r="P271" s="228"/>
      <c r="Q271" s="228"/>
      <c r="R271" s="228"/>
      <c r="S271" s="228"/>
      <c r="T271" s="22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0" t="s">
        <v>148</v>
      </c>
      <c r="AU271" s="230" t="s">
        <v>81</v>
      </c>
      <c r="AV271" s="13" t="s">
        <v>81</v>
      </c>
      <c r="AW271" s="13" t="s">
        <v>33</v>
      </c>
      <c r="AX271" s="13" t="s">
        <v>71</v>
      </c>
      <c r="AY271" s="230" t="s">
        <v>132</v>
      </c>
    </row>
    <row r="272" s="15" customFormat="1">
      <c r="A272" s="15"/>
      <c r="B272" s="241"/>
      <c r="C272" s="242"/>
      <c r="D272" s="221" t="s">
        <v>148</v>
      </c>
      <c r="E272" s="243" t="s">
        <v>19</v>
      </c>
      <c r="F272" s="244" t="s">
        <v>163</v>
      </c>
      <c r="G272" s="242"/>
      <c r="H272" s="245">
        <v>30.25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1" t="s">
        <v>148</v>
      </c>
      <c r="AU272" s="251" t="s">
        <v>81</v>
      </c>
      <c r="AV272" s="15" t="s">
        <v>133</v>
      </c>
      <c r="AW272" s="15" t="s">
        <v>33</v>
      </c>
      <c r="AX272" s="15" t="s">
        <v>79</v>
      </c>
      <c r="AY272" s="251" t="s">
        <v>132</v>
      </c>
    </row>
    <row r="273" s="2" customFormat="1" ht="33" customHeight="1">
      <c r="A273" s="38"/>
      <c r="B273" s="39"/>
      <c r="C273" s="205" t="s">
        <v>545</v>
      </c>
      <c r="D273" s="205" t="s">
        <v>135</v>
      </c>
      <c r="E273" s="206" t="s">
        <v>546</v>
      </c>
      <c r="F273" s="207" t="s">
        <v>547</v>
      </c>
      <c r="G273" s="208" t="s">
        <v>196</v>
      </c>
      <c r="H273" s="209">
        <v>7.2000000000000002</v>
      </c>
      <c r="I273" s="210"/>
      <c r="J273" s="211">
        <f>ROUND(I273*H273,2)</f>
        <v>0</v>
      </c>
      <c r="K273" s="212"/>
      <c r="L273" s="44"/>
      <c r="M273" s="213" t="s">
        <v>19</v>
      </c>
      <c r="N273" s="214" t="s">
        <v>42</v>
      </c>
      <c r="O273" s="84"/>
      <c r="P273" s="215">
        <f>O273*H273</f>
        <v>0</v>
      </c>
      <c r="Q273" s="215">
        <v>0.0022499999999999998</v>
      </c>
      <c r="R273" s="215">
        <f>Q273*H273</f>
        <v>0.016199999999999999</v>
      </c>
      <c r="S273" s="215">
        <v>0</v>
      </c>
      <c r="T273" s="21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7" t="s">
        <v>139</v>
      </c>
      <c r="AT273" s="217" t="s">
        <v>135</v>
      </c>
      <c r="AU273" s="217" t="s">
        <v>81</v>
      </c>
      <c r="AY273" s="17" t="s">
        <v>132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7" t="s">
        <v>79</v>
      </c>
      <c r="BK273" s="218">
        <f>ROUND(I273*H273,2)</f>
        <v>0</v>
      </c>
      <c r="BL273" s="17" t="s">
        <v>139</v>
      </c>
      <c r="BM273" s="217" t="s">
        <v>548</v>
      </c>
    </row>
    <row r="274" s="2" customFormat="1" ht="33" customHeight="1">
      <c r="A274" s="38"/>
      <c r="B274" s="39"/>
      <c r="C274" s="205" t="s">
        <v>549</v>
      </c>
      <c r="D274" s="205" t="s">
        <v>135</v>
      </c>
      <c r="E274" s="206" t="s">
        <v>550</v>
      </c>
      <c r="F274" s="207" t="s">
        <v>551</v>
      </c>
      <c r="G274" s="208" t="s">
        <v>196</v>
      </c>
      <c r="H274" s="209">
        <v>7.2000000000000002</v>
      </c>
      <c r="I274" s="210"/>
      <c r="J274" s="211">
        <f>ROUND(I274*H274,2)</f>
        <v>0</v>
      </c>
      <c r="K274" s="212"/>
      <c r="L274" s="44"/>
      <c r="M274" s="213" t="s">
        <v>19</v>
      </c>
      <c r="N274" s="214" t="s">
        <v>42</v>
      </c>
      <c r="O274" s="84"/>
      <c r="P274" s="215">
        <f>O274*H274</f>
        <v>0</v>
      </c>
      <c r="Q274" s="215">
        <v>0.0014400000000000001</v>
      </c>
      <c r="R274" s="215">
        <f>Q274*H274</f>
        <v>0.010368000000000001</v>
      </c>
      <c r="S274" s="215">
        <v>0</v>
      </c>
      <c r="T274" s="21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17" t="s">
        <v>139</v>
      </c>
      <c r="AT274" s="217" t="s">
        <v>135</v>
      </c>
      <c r="AU274" s="217" t="s">
        <v>81</v>
      </c>
      <c r="AY274" s="17" t="s">
        <v>132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7" t="s">
        <v>79</v>
      </c>
      <c r="BK274" s="218">
        <f>ROUND(I274*H274,2)</f>
        <v>0</v>
      </c>
      <c r="BL274" s="17" t="s">
        <v>139</v>
      </c>
      <c r="BM274" s="217" t="s">
        <v>552</v>
      </c>
    </row>
    <row r="275" s="2" customFormat="1" ht="21.75" customHeight="1">
      <c r="A275" s="38"/>
      <c r="B275" s="39"/>
      <c r="C275" s="205" t="s">
        <v>553</v>
      </c>
      <c r="D275" s="205" t="s">
        <v>135</v>
      </c>
      <c r="E275" s="206" t="s">
        <v>554</v>
      </c>
      <c r="F275" s="207" t="s">
        <v>555</v>
      </c>
      <c r="G275" s="208" t="s">
        <v>146</v>
      </c>
      <c r="H275" s="209">
        <v>18.829999999999998</v>
      </c>
      <c r="I275" s="210"/>
      <c r="J275" s="211">
        <f>ROUND(I275*H275,2)</f>
        <v>0</v>
      </c>
      <c r="K275" s="212"/>
      <c r="L275" s="44"/>
      <c r="M275" s="213" t="s">
        <v>19</v>
      </c>
      <c r="N275" s="214" t="s">
        <v>42</v>
      </c>
      <c r="O275" s="84"/>
      <c r="P275" s="215">
        <f>O275*H275</f>
        <v>0</v>
      </c>
      <c r="Q275" s="215">
        <v>0</v>
      </c>
      <c r="R275" s="215">
        <f>Q275*H275</f>
        <v>0</v>
      </c>
      <c r="S275" s="215">
        <v>0.0030000000000000001</v>
      </c>
      <c r="T275" s="216">
        <f>S275*H275</f>
        <v>0.056489999999999999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7" t="s">
        <v>139</v>
      </c>
      <c r="AT275" s="217" t="s">
        <v>135</v>
      </c>
      <c r="AU275" s="217" t="s">
        <v>81</v>
      </c>
      <c r="AY275" s="17" t="s">
        <v>132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7" t="s">
        <v>79</v>
      </c>
      <c r="BK275" s="218">
        <f>ROUND(I275*H275,2)</f>
        <v>0</v>
      </c>
      <c r="BL275" s="17" t="s">
        <v>139</v>
      </c>
      <c r="BM275" s="217" t="s">
        <v>556</v>
      </c>
    </row>
    <row r="276" s="14" customFormat="1">
      <c r="A276" s="14"/>
      <c r="B276" s="231"/>
      <c r="C276" s="232"/>
      <c r="D276" s="221" t="s">
        <v>148</v>
      </c>
      <c r="E276" s="233" t="s">
        <v>19</v>
      </c>
      <c r="F276" s="234" t="s">
        <v>557</v>
      </c>
      <c r="G276" s="232"/>
      <c r="H276" s="233" t="s">
        <v>19</v>
      </c>
      <c r="I276" s="235"/>
      <c r="J276" s="232"/>
      <c r="K276" s="232"/>
      <c r="L276" s="236"/>
      <c r="M276" s="237"/>
      <c r="N276" s="238"/>
      <c r="O276" s="238"/>
      <c r="P276" s="238"/>
      <c r="Q276" s="238"/>
      <c r="R276" s="238"/>
      <c r="S276" s="238"/>
      <c r="T276" s="23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0" t="s">
        <v>148</v>
      </c>
      <c r="AU276" s="240" t="s">
        <v>81</v>
      </c>
      <c r="AV276" s="14" t="s">
        <v>79</v>
      </c>
      <c r="AW276" s="14" t="s">
        <v>33</v>
      </c>
      <c r="AX276" s="14" t="s">
        <v>71</v>
      </c>
      <c r="AY276" s="240" t="s">
        <v>132</v>
      </c>
    </row>
    <row r="277" s="13" customFormat="1">
      <c r="A277" s="13"/>
      <c r="B277" s="219"/>
      <c r="C277" s="220"/>
      <c r="D277" s="221" t="s">
        <v>148</v>
      </c>
      <c r="E277" s="222" t="s">
        <v>19</v>
      </c>
      <c r="F277" s="223" t="s">
        <v>558</v>
      </c>
      <c r="G277" s="220"/>
      <c r="H277" s="224">
        <v>18.829999999999998</v>
      </c>
      <c r="I277" s="225"/>
      <c r="J277" s="220"/>
      <c r="K277" s="220"/>
      <c r="L277" s="226"/>
      <c r="M277" s="227"/>
      <c r="N277" s="228"/>
      <c r="O277" s="228"/>
      <c r="P277" s="228"/>
      <c r="Q277" s="228"/>
      <c r="R277" s="228"/>
      <c r="S277" s="228"/>
      <c r="T277" s="22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0" t="s">
        <v>148</v>
      </c>
      <c r="AU277" s="230" t="s">
        <v>81</v>
      </c>
      <c r="AV277" s="13" t="s">
        <v>81</v>
      </c>
      <c r="AW277" s="13" t="s">
        <v>33</v>
      </c>
      <c r="AX277" s="13" t="s">
        <v>79</v>
      </c>
      <c r="AY277" s="230" t="s">
        <v>132</v>
      </c>
    </row>
    <row r="278" s="2" customFormat="1" ht="21.75" customHeight="1">
      <c r="A278" s="38"/>
      <c r="B278" s="39"/>
      <c r="C278" s="205" t="s">
        <v>559</v>
      </c>
      <c r="D278" s="205" t="s">
        <v>135</v>
      </c>
      <c r="E278" s="206" t="s">
        <v>560</v>
      </c>
      <c r="F278" s="207" t="s">
        <v>561</v>
      </c>
      <c r="G278" s="208" t="s">
        <v>146</v>
      </c>
      <c r="H278" s="209">
        <v>14.960000000000001</v>
      </c>
      <c r="I278" s="210"/>
      <c r="J278" s="211">
        <f>ROUND(I278*H278,2)</f>
        <v>0</v>
      </c>
      <c r="K278" s="212"/>
      <c r="L278" s="44"/>
      <c r="M278" s="213" t="s">
        <v>19</v>
      </c>
      <c r="N278" s="214" t="s">
        <v>42</v>
      </c>
      <c r="O278" s="84"/>
      <c r="P278" s="215">
        <f>O278*H278</f>
        <v>0</v>
      </c>
      <c r="Q278" s="215">
        <v>0.00069999999999999999</v>
      </c>
      <c r="R278" s="215">
        <f>Q278*H278</f>
        <v>0.010472</v>
      </c>
      <c r="S278" s="215">
        <v>0</v>
      </c>
      <c r="T278" s="21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7" t="s">
        <v>139</v>
      </c>
      <c r="AT278" s="217" t="s">
        <v>135</v>
      </c>
      <c r="AU278" s="217" t="s">
        <v>81</v>
      </c>
      <c r="AY278" s="17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7" t="s">
        <v>79</v>
      </c>
      <c r="BK278" s="218">
        <f>ROUND(I278*H278,2)</f>
        <v>0</v>
      </c>
      <c r="BL278" s="17" t="s">
        <v>139</v>
      </c>
      <c r="BM278" s="217" t="s">
        <v>562</v>
      </c>
    </row>
    <row r="279" s="13" customFormat="1">
      <c r="A279" s="13"/>
      <c r="B279" s="219"/>
      <c r="C279" s="220"/>
      <c r="D279" s="221" t="s">
        <v>148</v>
      </c>
      <c r="E279" s="222" t="s">
        <v>19</v>
      </c>
      <c r="F279" s="223" t="s">
        <v>215</v>
      </c>
      <c r="G279" s="220"/>
      <c r="H279" s="224">
        <v>14.960000000000001</v>
      </c>
      <c r="I279" s="225"/>
      <c r="J279" s="220"/>
      <c r="K279" s="220"/>
      <c r="L279" s="226"/>
      <c r="M279" s="227"/>
      <c r="N279" s="228"/>
      <c r="O279" s="228"/>
      <c r="P279" s="228"/>
      <c r="Q279" s="228"/>
      <c r="R279" s="228"/>
      <c r="S279" s="228"/>
      <c r="T279" s="22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0" t="s">
        <v>148</v>
      </c>
      <c r="AU279" s="230" t="s">
        <v>81</v>
      </c>
      <c r="AV279" s="13" t="s">
        <v>81</v>
      </c>
      <c r="AW279" s="13" t="s">
        <v>33</v>
      </c>
      <c r="AX279" s="13" t="s">
        <v>79</v>
      </c>
      <c r="AY279" s="230" t="s">
        <v>132</v>
      </c>
    </row>
    <row r="280" s="2" customFormat="1" ht="44.25" customHeight="1">
      <c r="A280" s="38"/>
      <c r="B280" s="39"/>
      <c r="C280" s="252" t="s">
        <v>563</v>
      </c>
      <c r="D280" s="252" t="s">
        <v>201</v>
      </c>
      <c r="E280" s="253" t="s">
        <v>564</v>
      </c>
      <c r="F280" s="254" t="s">
        <v>565</v>
      </c>
      <c r="G280" s="255" t="s">
        <v>146</v>
      </c>
      <c r="H280" s="256">
        <v>16.456</v>
      </c>
      <c r="I280" s="257"/>
      <c r="J280" s="258">
        <f>ROUND(I280*H280,2)</f>
        <v>0</v>
      </c>
      <c r="K280" s="259"/>
      <c r="L280" s="260"/>
      <c r="M280" s="261" t="s">
        <v>19</v>
      </c>
      <c r="N280" s="262" t="s">
        <v>42</v>
      </c>
      <c r="O280" s="84"/>
      <c r="P280" s="215">
        <f>O280*H280</f>
        <v>0</v>
      </c>
      <c r="Q280" s="215">
        <v>0.0042900000000000004</v>
      </c>
      <c r="R280" s="215">
        <f>Q280*H280</f>
        <v>0.070596240000000005</v>
      </c>
      <c r="S280" s="215">
        <v>0</v>
      </c>
      <c r="T280" s="21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17" t="s">
        <v>172</v>
      </c>
      <c r="AT280" s="217" t="s">
        <v>201</v>
      </c>
      <c r="AU280" s="217" t="s">
        <v>81</v>
      </c>
      <c r="AY280" s="17" t="s">
        <v>132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7" t="s">
        <v>79</v>
      </c>
      <c r="BK280" s="218">
        <f>ROUND(I280*H280,2)</f>
        <v>0</v>
      </c>
      <c r="BL280" s="17" t="s">
        <v>139</v>
      </c>
      <c r="BM280" s="217" t="s">
        <v>566</v>
      </c>
    </row>
    <row r="281" s="13" customFormat="1">
      <c r="A281" s="13"/>
      <c r="B281" s="219"/>
      <c r="C281" s="220"/>
      <c r="D281" s="221" t="s">
        <v>148</v>
      </c>
      <c r="E281" s="220"/>
      <c r="F281" s="223" t="s">
        <v>567</v>
      </c>
      <c r="G281" s="220"/>
      <c r="H281" s="224">
        <v>16.456</v>
      </c>
      <c r="I281" s="225"/>
      <c r="J281" s="220"/>
      <c r="K281" s="220"/>
      <c r="L281" s="226"/>
      <c r="M281" s="227"/>
      <c r="N281" s="228"/>
      <c r="O281" s="228"/>
      <c r="P281" s="228"/>
      <c r="Q281" s="228"/>
      <c r="R281" s="228"/>
      <c r="S281" s="228"/>
      <c r="T281" s="22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0" t="s">
        <v>148</v>
      </c>
      <c r="AU281" s="230" t="s">
        <v>81</v>
      </c>
      <c r="AV281" s="13" t="s">
        <v>81</v>
      </c>
      <c r="AW281" s="13" t="s">
        <v>4</v>
      </c>
      <c r="AX281" s="13" t="s">
        <v>79</v>
      </c>
      <c r="AY281" s="230" t="s">
        <v>132</v>
      </c>
    </row>
    <row r="282" s="2" customFormat="1" ht="21.75" customHeight="1">
      <c r="A282" s="38"/>
      <c r="B282" s="39"/>
      <c r="C282" s="205" t="s">
        <v>568</v>
      </c>
      <c r="D282" s="205" t="s">
        <v>135</v>
      </c>
      <c r="E282" s="206" t="s">
        <v>569</v>
      </c>
      <c r="F282" s="207" t="s">
        <v>570</v>
      </c>
      <c r="G282" s="208" t="s">
        <v>196</v>
      </c>
      <c r="H282" s="209">
        <v>7.2000000000000002</v>
      </c>
      <c r="I282" s="210"/>
      <c r="J282" s="211">
        <f>ROUND(I282*H282,2)</f>
        <v>0</v>
      </c>
      <c r="K282" s="212"/>
      <c r="L282" s="44"/>
      <c r="M282" s="213" t="s">
        <v>19</v>
      </c>
      <c r="N282" s="214" t="s">
        <v>42</v>
      </c>
      <c r="O282" s="84"/>
      <c r="P282" s="215">
        <f>O282*H282</f>
        <v>0</v>
      </c>
      <c r="Q282" s="215">
        <v>0.00012</v>
      </c>
      <c r="R282" s="215">
        <f>Q282*H282</f>
        <v>0.00086400000000000008</v>
      </c>
      <c r="S282" s="215">
        <v>0</v>
      </c>
      <c r="T282" s="21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7" t="s">
        <v>139</v>
      </c>
      <c r="AT282" s="217" t="s">
        <v>135</v>
      </c>
      <c r="AU282" s="217" t="s">
        <v>81</v>
      </c>
      <c r="AY282" s="17" t="s">
        <v>132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7" t="s">
        <v>79</v>
      </c>
      <c r="BK282" s="218">
        <f>ROUND(I282*H282,2)</f>
        <v>0</v>
      </c>
      <c r="BL282" s="17" t="s">
        <v>139</v>
      </c>
      <c r="BM282" s="217" t="s">
        <v>571</v>
      </c>
    </row>
    <row r="283" s="13" customFormat="1">
      <c r="A283" s="13"/>
      <c r="B283" s="219"/>
      <c r="C283" s="220"/>
      <c r="D283" s="221" t="s">
        <v>148</v>
      </c>
      <c r="E283" s="222" t="s">
        <v>19</v>
      </c>
      <c r="F283" s="223" t="s">
        <v>572</v>
      </c>
      <c r="G283" s="220"/>
      <c r="H283" s="224">
        <v>7.2000000000000002</v>
      </c>
      <c r="I283" s="225"/>
      <c r="J283" s="220"/>
      <c r="K283" s="220"/>
      <c r="L283" s="226"/>
      <c r="M283" s="227"/>
      <c r="N283" s="228"/>
      <c r="O283" s="228"/>
      <c r="P283" s="228"/>
      <c r="Q283" s="228"/>
      <c r="R283" s="228"/>
      <c r="S283" s="228"/>
      <c r="T283" s="22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0" t="s">
        <v>148</v>
      </c>
      <c r="AU283" s="230" t="s">
        <v>81</v>
      </c>
      <c r="AV283" s="13" t="s">
        <v>81</v>
      </c>
      <c r="AW283" s="13" t="s">
        <v>33</v>
      </c>
      <c r="AX283" s="13" t="s">
        <v>79</v>
      </c>
      <c r="AY283" s="230" t="s">
        <v>132</v>
      </c>
    </row>
    <row r="284" s="2" customFormat="1" ht="33" customHeight="1">
      <c r="A284" s="38"/>
      <c r="B284" s="39"/>
      <c r="C284" s="205" t="s">
        <v>573</v>
      </c>
      <c r="D284" s="205" t="s">
        <v>135</v>
      </c>
      <c r="E284" s="206" t="s">
        <v>574</v>
      </c>
      <c r="F284" s="207" t="s">
        <v>575</v>
      </c>
      <c r="G284" s="208" t="s">
        <v>196</v>
      </c>
      <c r="H284" s="209">
        <v>7.2000000000000002</v>
      </c>
      <c r="I284" s="210"/>
      <c r="J284" s="211">
        <f>ROUND(I284*H284,2)</f>
        <v>0</v>
      </c>
      <c r="K284" s="212"/>
      <c r="L284" s="44"/>
      <c r="M284" s="213" t="s">
        <v>19</v>
      </c>
      <c r="N284" s="214" t="s">
        <v>42</v>
      </c>
      <c r="O284" s="84"/>
      <c r="P284" s="215">
        <f>O284*H284</f>
        <v>0</v>
      </c>
      <c r="Q284" s="215">
        <v>8.0000000000000007E-05</v>
      </c>
      <c r="R284" s="215">
        <f>Q284*H284</f>
        <v>0.00057600000000000001</v>
      </c>
      <c r="S284" s="215">
        <v>0</v>
      </c>
      <c r="T284" s="21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17" t="s">
        <v>139</v>
      </c>
      <c r="AT284" s="217" t="s">
        <v>135</v>
      </c>
      <c r="AU284" s="217" t="s">
        <v>81</v>
      </c>
      <c r="AY284" s="17" t="s">
        <v>132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7" t="s">
        <v>79</v>
      </c>
      <c r="BK284" s="218">
        <f>ROUND(I284*H284,2)</f>
        <v>0</v>
      </c>
      <c r="BL284" s="17" t="s">
        <v>139</v>
      </c>
      <c r="BM284" s="217" t="s">
        <v>576</v>
      </c>
    </row>
    <row r="285" s="2" customFormat="1" ht="21.75" customHeight="1">
      <c r="A285" s="38"/>
      <c r="B285" s="39"/>
      <c r="C285" s="252" t="s">
        <v>577</v>
      </c>
      <c r="D285" s="252" t="s">
        <v>201</v>
      </c>
      <c r="E285" s="253" t="s">
        <v>578</v>
      </c>
      <c r="F285" s="254" t="s">
        <v>579</v>
      </c>
      <c r="G285" s="255" t="s">
        <v>498</v>
      </c>
      <c r="H285" s="256">
        <v>7.2000000000000002</v>
      </c>
      <c r="I285" s="257"/>
      <c r="J285" s="258">
        <f>ROUND(I285*H285,2)</f>
        <v>0</v>
      </c>
      <c r="K285" s="259"/>
      <c r="L285" s="260"/>
      <c r="M285" s="261" t="s">
        <v>19</v>
      </c>
      <c r="N285" s="262" t="s">
        <v>42</v>
      </c>
      <c r="O285" s="84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7" t="s">
        <v>172</v>
      </c>
      <c r="AT285" s="217" t="s">
        <v>201</v>
      </c>
      <c r="AU285" s="217" t="s">
        <v>81</v>
      </c>
      <c r="AY285" s="17" t="s">
        <v>132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7" t="s">
        <v>79</v>
      </c>
      <c r="BK285" s="218">
        <f>ROUND(I285*H285,2)</f>
        <v>0</v>
      </c>
      <c r="BL285" s="17" t="s">
        <v>139</v>
      </c>
      <c r="BM285" s="217" t="s">
        <v>580</v>
      </c>
    </row>
    <row r="286" s="2" customFormat="1" ht="33" customHeight="1">
      <c r="A286" s="38"/>
      <c r="B286" s="39"/>
      <c r="C286" s="205" t="s">
        <v>581</v>
      </c>
      <c r="D286" s="205" t="s">
        <v>135</v>
      </c>
      <c r="E286" s="206" t="s">
        <v>582</v>
      </c>
      <c r="F286" s="207" t="s">
        <v>583</v>
      </c>
      <c r="G286" s="208" t="s">
        <v>341</v>
      </c>
      <c r="H286" s="209">
        <v>1</v>
      </c>
      <c r="I286" s="210"/>
      <c r="J286" s="211">
        <f>ROUND(I286*H286,2)</f>
        <v>0</v>
      </c>
      <c r="K286" s="212"/>
      <c r="L286" s="44"/>
      <c r="M286" s="213" t="s">
        <v>19</v>
      </c>
      <c r="N286" s="214" t="s">
        <v>42</v>
      </c>
      <c r="O286" s="84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17" t="s">
        <v>216</v>
      </c>
      <c r="AT286" s="217" t="s">
        <v>135</v>
      </c>
      <c r="AU286" s="217" t="s">
        <v>81</v>
      </c>
      <c r="AY286" s="17" t="s">
        <v>132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7" t="s">
        <v>79</v>
      </c>
      <c r="BK286" s="218">
        <f>ROUND(I286*H286,2)</f>
        <v>0</v>
      </c>
      <c r="BL286" s="17" t="s">
        <v>216</v>
      </c>
      <c r="BM286" s="217" t="s">
        <v>584</v>
      </c>
    </row>
    <row r="287" s="12" customFormat="1" ht="22.8" customHeight="1">
      <c r="A287" s="12"/>
      <c r="B287" s="189"/>
      <c r="C287" s="190"/>
      <c r="D287" s="191" t="s">
        <v>70</v>
      </c>
      <c r="E287" s="203" t="s">
        <v>585</v>
      </c>
      <c r="F287" s="203" t="s">
        <v>586</v>
      </c>
      <c r="G287" s="190"/>
      <c r="H287" s="190"/>
      <c r="I287" s="193"/>
      <c r="J287" s="204">
        <f>BK287</f>
        <v>0</v>
      </c>
      <c r="K287" s="190"/>
      <c r="L287" s="195"/>
      <c r="M287" s="196"/>
      <c r="N287" s="197"/>
      <c r="O287" s="197"/>
      <c r="P287" s="198">
        <f>SUM(P288:P304)</f>
        <v>0</v>
      </c>
      <c r="Q287" s="197"/>
      <c r="R287" s="198">
        <f>SUM(R288:R304)</f>
        <v>0.27722930000000001</v>
      </c>
      <c r="S287" s="197"/>
      <c r="T287" s="199">
        <f>SUM(T288:T304)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0" t="s">
        <v>79</v>
      </c>
      <c r="AT287" s="201" t="s">
        <v>70</v>
      </c>
      <c r="AU287" s="201" t="s">
        <v>79</v>
      </c>
      <c r="AY287" s="200" t="s">
        <v>132</v>
      </c>
      <c r="BK287" s="202">
        <f>SUM(BK288:BK304)</f>
        <v>0</v>
      </c>
    </row>
    <row r="288" s="2" customFormat="1" ht="44.25" customHeight="1">
      <c r="A288" s="38"/>
      <c r="B288" s="39"/>
      <c r="C288" s="205" t="s">
        <v>587</v>
      </c>
      <c r="D288" s="205" t="s">
        <v>135</v>
      </c>
      <c r="E288" s="206" t="s">
        <v>588</v>
      </c>
      <c r="F288" s="207" t="s">
        <v>589</v>
      </c>
      <c r="G288" s="208" t="s">
        <v>146</v>
      </c>
      <c r="H288" s="209">
        <v>15.542999999999999</v>
      </c>
      <c r="I288" s="210"/>
      <c r="J288" s="211">
        <f>ROUND(I288*H288,2)</f>
        <v>0</v>
      </c>
      <c r="K288" s="212"/>
      <c r="L288" s="44"/>
      <c r="M288" s="213" t="s">
        <v>19</v>
      </c>
      <c r="N288" s="214" t="s">
        <v>42</v>
      </c>
      <c r="O288" s="84"/>
      <c r="P288" s="215">
        <f>O288*H288</f>
        <v>0</v>
      </c>
      <c r="Q288" s="215">
        <v>0.0030000000000000001</v>
      </c>
      <c r="R288" s="215">
        <f>Q288*H288</f>
        <v>0.046628999999999997</v>
      </c>
      <c r="S288" s="215">
        <v>0</v>
      </c>
      <c r="T288" s="21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17" t="s">
        <v>139</v>
      </c>
      <c r="AT288" s="217" t="s">
        <v>135</v>
      </c>
      <c r="AU288" s="217" t="s">
        <v>81</v>
      </c>
      <c r="AY288" s="17" t="s">
        <v>132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7" t="s">
        <v>79</v>
      </c>
      <c r="BK288" s="218">
        <f>ROUND(I288*H288,2)</f>
        <v>0</v>
      </c>
      <c r="BL288" s="17" t="s">
        <v>139</v>
      </c>
      <c r="BM288" s="217" t="s">
        <v>590</v>
      </c>
    </row>
    <row r="289" s="13" customFormat="1">
      <c r="A289" s="13"/>
      <c r="B289" s="219"/>
      <c r="C289" s="220"/>
      <c r="D289" s="221" t="s">
        <v>148</v>
      </c>
      <c r="E289" s="222" t="s">
        <v>19</v>
      </c>
      <c r="F289" s="223" t="s">
        <v>591</v>
      </c>
      <c r="G289" s="220"/>
      <c r="H289" s="224">
        <v>15.542999999999999</v>
      </c>
      <c r="I289" s="225"/>
      <c r="J289" s="220"/>
      <c r="K289" s="220"/>
      <c r="L289" s="226"/>
      <c r="M289" s="227"/>
      <c r="N289" s="228"/>
      <c r="O289" s="228"/>
      <c r="P289" s="228"/>
      <c r="Q289" s="228"/>
      <c r="R289" s="228"/>
      <c r="S289" s="228"/>
      <c r="T289" s="22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0" t="s">
        <v>148</v>
      </c>
      <c r="AU289" s="230" t="s">
        <v>81</v>
      </c>
      <c r="AV289" s="13" t="s">
        <v>81</v>
      </c>
      <c r="AW289" s="13" t="s">
        <v>33</v>
      </c>
      <c r="AX289" s="13" t="s">
        <v>79</v>
      </c>
      <c r="AY289" s="230" t="s">
        <v>132</v>
      </c>
    </row>
    <row r="290" s="2" customFormat="1" ht="16.5" customHeight="1">
      <c r="A290" s="38"/>
      <c r="B290" s="39"/>
      <c r="C290" s="252" t="s">
        <v>592</v>
      </c>
      <c r="D290" s="252" t="s">
        <v>201</v>
      </c>
      <c r="E290" s="253" t="s">
        <v>593</v>
      </c>
      <c r="F290" s="254" t="s">
        <v>594</v>
      </c>
      <c r="G290" s="255" t="s">
        <v>146</v>
      </c>
      <c r="H290" s="256">
        <v>16.631</v>
      </c>
      <c r="I290" s="257"/>
      <c r="J290" s="258">
        <f>ROUND(I290*H290,2)</f>
        <v>0</v>
      </c>
      <c r="K290" s="259"/>
      <c r="L290" s="260"/>
      <c r="M290" s="261" t="s">
        <v>19</v>
      </c>
      <c r="N290" s="262" t="s">
        <v>42</v>
      </c>
      <c r="O290" s="84"/>
      <c r="P290" s="215">
        <f>O290*H290</f>
        <v>0</v>
      </c>
      <c r="Q290" s="215">
        <v>0.0129</v>
      </c>
      <c r="R290" s="215">
        <f>Q290*H290</f>
        <v>0.21453990000000001</v>
      </c>
      <c r="S290" s="215">
        <v>0</v>
      </c>
      <c r="T290" s="21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7" t="s">
        <v>172</v>
      </c>
      <c r="AT290" s="217" t="s">
        <v>201</v>
      </c>
      <c r="AU290" s="217" t="s">
        <v>81</v>
      </c>
      <c r="AY290" s="17" t="s">
        <v>132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7" t="s">
        <v>79</v>
      </c>
      <c r="BK290" s="218">
        <f>ROUND(I290*H290,2)</f>
        <v>0</v>
      </c>
      <c r="BL290" s="17" t="s">
        <v>139</v>
      </c>
      <c r="BM290" s="217" t="s">
        <v>595</v>
      </c>
    </row>
    <row r="291" s="13" customFormat="1">
      <c r="A291" s="13"/>
      <c r="B291" s="219"/>
      <c r="C291" s="220"/>
      <c r="D291" s="221" t="s">
        <v>148</v>
      </c>
      <c r="E291" s="222" t="s">
        <v>19</v>
      </c>
      <c r="F291" s="223" t="s">
        <v>596</v>
      </c>
      <c r="G291" s="220"/>
      <c r="H291" s="224">
        <v>16.631</v>
      </c>
      <c r="I291" s="225"/>
      <c r="J291" s="220"/>
      <c r="K291" s="220"/>
      <c r="L291" s="226"/>
      <c r="M291" s="227"/>
      <c r="N291" s="228"/>
      <c r="O291" s="228"/>
      <c r="P291" s="228"/>
      <c r="Q291" s="228"/>
      <c r="R291" s="228"/>
      <c r="S291" s="228"/>
      <c r="T291" s="22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0" t="s">
        <v>148</v>
      </c>
      <c r="AU291" s="230" t="s">
        <v>81</v>
      </c>
      <c r="AV291" s="13" t="s">
        <v>81</v>
      </c>
      <c r="AW291" s="13" t="s">
        <v>33</v>
      </c>
      <c r="AX291" s="13" t="s">
        <v>79</v>
      </c>
      <c r="AY291" s="230" t="s">
        <v>132</v>
      </c>
    </row>
    <row r="292" s="2" customFormat="1" ht="21.75" customHeight="1">
      <c r="A292" s="38"/>
      <c r="B292" s="39"/>
      <c r="C292" s="205" t="s">
        <v>597</v>
      </c>
      <c r="D292" s="205" t="s">
        <v>135</v>
      </c>
      <c r="E292" s="206" t="s">
        <v>598</v>
      </c>
      <c r="F292" s="207" t="s">
        <v>599</v>
      </c>
      <c r="G292" s="208" t="s">
        <v>196</v>
      </c>
      <c r="H292" s="209">
        <v>8.25</v>
      </c>
      <c r="I292" s="210"/>
      <c r="J292" s="211">
        <f>ROUND(I292*H292,2)</f>
        <v>0</v>
      </c>
      <c r="K292" s="212"/>
      <c r="L292" s="44"/>
      <c r="M292" s="213" t="s">
        <v>19</v>
      </c>
      <c r="N292" s="214" t="s">
        <v>42</v>
      </c>
      <c r="O292" s="84"/>
      <c r="P292" s="215">
        <f>O292*H292</f>
        <v>0</v>
      </c>
      <c r="Q292" s="215">
        <v>0.00055000000000000003</v>
      </c>
      <c r="R292" s="215">
        <f>Q292*H292</f>
        <v>0.0045374999999999999</v>
      </c>
      <c r="S292" s="215">
        <v>0</v>
      </c>
      <c r="T292" s="21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17" t="s">
        <v>139</v>
      </c>
      <c r="AT292" s="217" t="s">
        <v>135</v>
      </c>
      <c r="AU292" s="217" t="s">
        <v>81</v>
      </c>
      <c r="AY292" s="17" t="s">
        <v>132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7" t="s">
        <v>79</v>
      </c>
      <c r="BK292" s="218">
        <f>ROUND(I292*H292,2)</f>
        <v>0</v>
      </c>
      <c r="BL292" s="17" t="s">
        <v>139</v>
      </c>
      <c r="BM292" s="217" t="s">
        <v>600</v>
      </c>
    </row>
    <row r="293" s="13" customFormat="1">
      <c r="A293" s="13"/>
      <c r="B293" s="219"/>
      <c r="C293" s="220"/>
      <c r="D293" s="221" t="s">
        <v>148</v>
      </c>
      <c r="E293" s="222" t="s">
        <v>19</v>
      </c>
      <c r="F293" s="223" t="s">
        <v>601</v>
      </c>
      <c r="G293" s="220"/>
      <c r="H293" s="224">
        <v>8.25</v>
      </c>
      <c r="I293" s="225"/>
      <c r="J293" s="220"/>
      <c r="K293" s="220"/>
      <c r="L293" s="226"/>
      <c r="M293" s="227"/>
      <c r="N293" s="228"/>
      <c r="O293" s="228"/>
      <c r="P293" s="228"/>
      <c r="Q293" s="228"/>
      <c r="R293" s="228"/>
      <c r="S293" s="228"/>
      <c r="T293" s="22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0" t="s">
        <v>148</v>
      </c>
      <c r="AU293" s="230" t="s">
        <v>81</v>
      </c>
      <c r="AV293" s="13" t="s">
        <v>81</v>
      </c>
      <c r="AW293" s="13" t="s">
        <v>33</v>
      </c>
      <c r="AX293" s="13" t="s">
        <v>79</v>
      </c>
      <c r="AY293" s="230" t="s">
        <v>132</v>
      </c>
    </row>
    <row r="294" s="2" customFormat="1" ht="21.75" customHeight="1">
      <c r="A294" s="38"/>
      <c r="B294" s="39"/>
      <c r="C294" s="205" t="s">
        <v>602</v>
      </c>
      <c r="D294" s="205" t="s">
        <v>135</v>
      </c>
      <c r="E294" s="206" t="s">
        <v>603</v>
      </c>
      <c r="F294" s="207" t="s">
        <v>604</v>
      </c>
      <c r="G294" s="208" t="s">
        <v>498</v>
      </c>
      <c r="H294" s="209">
        <v>8.25</v>
      </c>
      <c r="I294" s="210"/>
      <c r="J294" s="211">
        <f>ROUND(I294*H294,2)</f>
        <v>0</v>
      </c>
      <c r="K294" s="212"/>
      <c r="L294" s="44"/>
      <c r="M294" s="213" t="s">
        <v>19</v>
      </c>
      <c r="N294" s="214" t="s">
        <v>42</v>
      </c>
      <c r="O294" s="84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17" t="s">
        <v>139</v>
      </c>
      <c r="AT294" s="217" t="s">
        <v>135</v>
      </c>
      <c r="AU294" s="217" t="s">
        <v>81</v>
      </c>
      <c r="AY294" s="17" t="s">
        <v>132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7" t="s">
        <v>79</v>
      </c>
      <c r="BK294" s="218">
        <f>ROUND(I294*H294,2)</f>
        <v>0</v>
      </c>
      <c r="BL294" s="17" t="s">
        <v>139</v>
      </c>
      <c r="BM294" s="217" t="s">
        <v>605</v>
      </c>
    </row>
    <row r="295" s="2" customFormat="1" ht="21.75" customHeight="1">
      <c r="A295" s="38"/>
      <c r="B295" s="39"/>
      <c r="C295" s="205" t="s">
        <v>606</v>
      </c>
      <c r="D295" s="205" t="s">
        <v>135</v>
      </c>
      <c r="E295" s="206" t="s">
        <v>607</v>
      </c>
      <c r="F295" s="207" t="s">
        <v>608</v>
      </c>
      <c r="G295" s="208" t="s">
        <v>196</v>
      </c>
      <c r="H295" s="209">
        <v>12.880000000000001</v>
      </c>
      <c r="I295" s="210"/>
      <c r="J295" s="211">
        <f>ROUND(I295*H295,2)</f>
        <v>0</v>
      </c>
      <c r="K295" s="212"/>
      <c r="L295" s="44"/>
      <c r="M295" s="213" t="s">
        <v>19</v>
      </c>
      <c r="N295" s="214" t="s">
        <v>42</v>
      </c>
      <c r="O295" s="84"/>
      <c r="P295" s="215">
        <f>O295*H295</f>
        <v>0</v>
      </c>
      <c r="Q295" s="215">
        <v>0.00050000000000000001</v>
      </c>
      <c r="R295" s="215">
        <f>Q295*H295</f>
        <v>0.0064400000000000004</v>
      </c>
      <c r="S295" s="215">
        <v>0</v>
      </c>
      <c r="T295" s="21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17" t="s">
        <v>139</v>
      </c>
      <c r="AT295" s="217" t="s">
        <v>135</v>
      </c>
      <c r="AU295" s="217" t="s">
        <v>81</v>
      </c>
      <c r="AY295" s="17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7" t="s">
        <v>79</v>
      </c>
      <c r="BK295" s="218">
        <f>ROUND(I295*H295,2)</f>
        <v>0</v>
      </c>
      <c r="BL295" s="17" t="s">
        <v>139</v>
      </c>
      <c r="BM295" s="217" t="s">
        <v>609</v>
      </c>
    </row>
    <row r="296" s="13" customFormat="1">
      <c r="A296" s="13"/>
      <c r="B296" s="219"/>
      <c r="C296" s="220"/>
      <c r="D296" s="221" t="s">
        <v>148</v>
      </c>
      <c r="E296" s="222" t="s">
        <v>19</v>
      </c>
      <c r="F296" s="223" t="s">
        <v>610</v>
      </c>
      <c r="G296" s="220"/>
      <c r="H296" s="224">
        <v>12.880000000000001</v>
      </c>
      <c r="I296" s="225"/>
      <c r="J296" s="220"/>
      <c r="K296" s="220"/>
      <c r="L296" s="226"/>
      <c r="M296" s="227"/>
      <c r="N296" s="228"/>
      <c r="O296" s="228"/>
      <c r="P296" s="228"/>
      <c r="Q296" s="228"/>
      <c r="R296" s="228"/>
      <c r="S296" s="228"/>
      <c r="T296" s="22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0" t="s">
        <v>148</v>
      </c>
      <c r="AU296" s="230" t="s">
        <v>81</v>
      </c>
      <c r="AV296" s="13" t="s">
        <v>81</v>
      </c>
      <c r="AW296" s="13" t="s">
        <v>33</v>
      </c>
      <c r="AX296" s="13" t="s">
        <v>79</v>
      </c>
      <c r="AY296" s="230" t="s">
        <v>132</v>
      </c>
    </row>
    <row r="297" s="2" customFormat="1" ht="16.5" customHeight="1">
      <c r="A297" s="38"/>
      <c r="B297" s="39"/>
      <c r="C297" s="205" t="s">
        <v>611</v>
      </c>
      <c r="D297" s="205" t="s">
        <v>135</v>
      </c>
      <c r="E297" s="206" t="s">
        <v>612</v>
      </c>
      <c r="F297" s="207" t="s">
        <v>613</v>
      </c>
      <c r="G297" s="208" t="s">
        <v>146</v>
      </c>
      <c r="H297" s="209">
        <v>15.542999999999999</v>
      </c>
      <c r="I297" s="210"/>
      <c r="J297" s="211">
        <f>ROUND(I297*H297,2)</f>
        <v>0</v>
      </c>
      <c r="K297" s="212"/>
      <c r="L297" s="44"/>
      <c r="M297" s="213" t="s">
        <v>19</v>
      </c>
      <c r="N297" s="214" t="s">
        <v>42</v>
      </c>
      <c r="O297" s="84"/>
      <c r="P297" s="215">
        <f>O297*H297</f>
        <v>0</v>
      </c>
      <c r="Q297" s="215">
        <v>0.00029999999999999997</v>
      </c>
      <c r="R297" s="215">
        <f>Q297*H297</f>
        <v>0.0046628999999999993</v>
      </c>
      <c r="S297" s="215">
        <v>0</v>
      </c>
      <c r="T297" s="21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17" t="s">
        <v>139</v>
      </c>
      <c r="AT297" s="217" t="s">
        <v>135</v>
      </c>
      <c r="AU297" s="217" t="s">
        <v>81</v>
      </c>
      <c r="AY297" s="17" t="s">
        <v>132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7" t="s">
        <v>79</v>
      </c>
      <c r="BK297" s="218">
        <f>ROUND(I297*H297,2)</f>
        <v>0</v>
      </c>
      <c r="BL297" s="17" t="s">
        <v>139</v>
      </c>
      <c r="BM297" s="217" t="s">
        <v>614</v>
      </c>
    </row>
    <row r="298" s="13" customFormat="1">
      <c r="A298" s="13"/>
      <c r="B298" s="219"/>
      <c r="C298" s="220"/>
      <c r="D298" s="221" t="s">
        <v>148</v>
      </c>
      <c r="E298" s="222" t="s">
        <v>19</v>
      </c>
      <c r="F298" s="223" t="s">
        <v>591</v>
      </c>
      <c r="G298" s="220"/>
      <c r="H298" s="224">
        <v>15.542999999999999</v>
      </c>
      <c r="I298" s="225"/>
      <c r="J298" s="220"/>
      <c r="K298" s="220"/>
      <c r="L298" s="226"/>
      <c r="M298" s="227"/>
      <c r="N298" s="228"/>
      <c r="O298" s="228"/>
      <c r="P298" s="228"/>
      <c r="Q298" s="228"/>
      <c r="R298" s="228"/>
      <c r="S298" s="228"/>
      <c r="T298" s="22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0" t="s">
        <v>148</v>
      </c>
      <c r="AU298" s="230" t="s">
        <v>81</v>
      </c>
      <c r="AV298" s="13" t="s">
        <v>81</v>
      </c>
      <c r="AW298" s="13" t="s">
        <v>33</v>
      </c>
      <c r="AX298" s="13" t="s">
        <v>79</v>
      </c>
      <c r="AY298" s="230" t="s">
        <v>132</v>
      </c>
    </row>
    <row r="299" s="2" customFormat="1" ht="21.75" customHeight="1">
      <c r="A299" s="38"/>
      <c r="B299" s="39"/>
      <c r="C299" s="205" t="s">
        <v>615</v>
      </c>
      <c r="D299" s="205" t="s">
        <v>135</v>
      </c>
      <c r="E299" s="206" t="s">
        <v>616</v>
      </c>
      <c r="F299" s="207" t="s">
        <v>617</v>
      </c>
      <c r="G299" s="208" t="s">
        <v>196</v>
      </c>
      <c r="H299" s="209">
        <v>5</v>
      </c>
      <c r="I299" s="210"/>
      <c r="J299" s="211">
        <f>ROUND(I299*H299,2)</f>
        <v>0</v>
      </c>
      <c r="K299" s="212"/>
      <c r="L299" s="44"/>
      <c r="M299" s="213" t="s">
        <v>19</v>
      </c>
      <c r="N299" s="214" t="s">
        <v>42</v>
      </c>
      <c r="O299" s="84"/>
      <c r="P299" s="215">
        <f>O299*H299</f>
        <v>0</v>
      </c>
      <c r="Q299" s="215">
        <v>3.0000000000000001E-05</v>
      </c>
      <c r="R299" s="215">
        <f>Q299*H299</f>
        <v>0.00015000000000000001</v>
      </c>
      <c r="S299" s="215">
        <v>0</v>
      </c>
      <c r="T299" s="21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17" t="s">
        <v>139</v>
      </c>
      <c r="AT299" s="217" t="s">
        <v>135</v>
      </c>
      <c r="AU299" s="217" t="s">
        <v>81</v>
      </c>
      <c r="AY299" s="17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7" t="s">
        <v>79</v>
      </c>
      <c r="BK299" s="218">
        <f>ROUND(I299*H299,2)</f>
        <v>0</v>
      </c>
      <c r="BL299" s="17" t="s">
        <v>139</v>
      </c>
      <c r="BM299" s="217" t="s">
        <v>618</v>
      </c>
    </row>
    <row r="300" s="13" customFormat="1">
      <c r="A300" s="13"/>
      <c r="B300" s="219"/>
      <c r="C300" s="220"/>
      <c r="D300" s="221" t="s">
        <v>148</v>
      </c>
      <c r="E300" s="222" t="s">
        <v>19</v>
      </c>
      <c r="F300" s="223" t="s">
        <v>156</v>
      </c>
      <c r="G300" s="220"/>
      <c r="H300" s="224">
        <v>5</v>
      </c>
      <c r="I300" s="225"/>
      <c r="J300" s="220"/>
      <c r="K300" s="220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148</v>
      </c>
      <c r="AU300" s="230" t="s">
        <v>81</v>
      </c>
      <c r="AV300" s="13" t="s">
        <v>81</v>
      </c>
      <c r="AW300" s="13" t="s">
        <v>33</v>
      </c>
      <c r="AX300" s="13" t="s">
        <v>79</v>
      </c>
      <c r="AY300" s="230" t="s">
        <v>132</v>
      </c>
    </row>
    <row r="301" s="2" customFormat="1" ht="21.75" customHeight="1">
      <c r="A301" s="38"/>
      <c r="B301" s="39"/>
      <c r="C301" s="205" t="s">
        <v>619</v>
      </c>
      <c r="D301" s="205" t="s">
        <v>135</v>
      </c>
      <c r="E301" s="206" t="s">
        <v>620</v>
      </c>
      <c r="F301" s="207" t="s">
        <v>621</v>
      </c>
      <c r="G301" s="208" t="s">
        <v>138</v>
      </c>
      <c r="H301" s="209">
        <v>2</v>
      </c>
      <c r="I301" s="210"/>
      <c r="J301" s="211">
        <f>ROUND(I301*H301,2)</f>
        <v>0</v>
      </c>
      <c r="K301" s="212"/>
      <c r="L301" s="44"/>
      <c r="M301" s="213" t="s">
        <v>19</v>
      </c>
      <c r="N301" s="214" t="s">
        <v>42</v>
      </c>
      <c r="O301" s="84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17" t="s">
        <v>139</v>
      </c>
      <c r="AT301" s="217" t="s">
        <v>135</v>
      </c>
      <c r="AU301" s="217" t="s">
        <v>81</v>
      </c>
      <c r="AY301" s="17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7" t="s">
        <v>79</v>
      </c>
      <c r="BK301" s="218">
        <f>ROUND(I301*H301,2)</f>
        <v>0</v>
      </c>
      <c r="BL301" s="17" t="s">
        <v>139</v>
      </c>
      <c r="BM301" s="217" t="s">
        <v>622</v>
      </c>
    </row>
    <row r="302" s="2" customFormat="1" ht="21.75" customHeight="1">
      <c r="A302" s="38"/>
      <c r="B302" s="39"/>
      <c r="C302" s="205" t="s">
        <v>623</v>
      </c>
      <c r="D302" s="205" t="s">
        <v>135</v>
      </c>
      <c r="E302" s="206" t="s">
        <v>624</v>
      </c>
      <c r="F302" s="207" t="s">
        <v>625</v>
      </c>
      <c r="G302" s="208" t="s">
        <v>138</v>
      </c>
      <c r="H302" s="209">
        <v>3</v>
      </c>
      <c r="I302" s="210"/>
      <c r="J302" s="211">
        <f>ROUND(I302*H302,2)</f>
        <v>0</v>
      </c>
      <c r="K302" s="212"/>
      <c r="L302" s="44"/>
      <c r="M302" s="213" t="s">
        <v>19</v>
      </c>
      <c r="N302" s="214" t="s">
        <v>42</v>
      </c>
      <c r="O302" s="84"/>
      <c r="P302" s="215">
        <f>O302*H302</f>
        <v>0</v>
      </c>
      <c r="Q302" s="215">
        <v>9.0000000000000006E-05</v>
      </c>
      <c r="R302" s="215">
        <f>Q302*H302</f>
        <v>0.00027</v>
      </c>
      <c r="S302" s="215">
        <v>0</v>
      </c>
      <c r="T302" s="21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7" t="s">
        <v>139</v>
      </c>
      <c r="AT302" s="217" t="s">
        <v>135</v>
      </c>
      <c r="AU302" s="217" t="s">
        <v>81</v>
      </c>
      <c r="AY302" s="17" t="s">
        <v>132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7" t="s">
        <v>79</v>
      </c>
      <c r="BK302" s="218">
        <f>ROUND(I302*H302,2)</f>
        <v>0</v>
      </c>
      <c r="BL302" s="17" t="s">
        <v>139</v>
      </c>
      <c r="BM302" s="217" t="s">
        <v>626</v>
      </c>
    </row>
    <row r="303" s="13" customFormat="1">
      <c r="A303" s="13"/>
      <c r="B303" s="219"/>
      <c r="C303" s="220"/>
      <c r="D303" s="221" t="s">
        <v>148</v>
      </c>
      <c r="E303" s="222" t="s">
        <v>19</v>
      </c>
      <c r="F303" s="223" t="s">
        <v>133</v>
      </c>
      <c r="G303" s="220"/>
      <c r="H303" s="224">
        <v>3</v>
      </c>
      <c r="I303" s="225"/>
      <c r="J303" s="220"/>
      <c r="K303" s="220"/>
      <c r="L303" s="226"/>
      <c r="M303" s="227"/>
      <c r="N303" s="228"/>
      <c r="O303" s="228"/>
      <c r="P303" s="228"/>
      <c r="Q303" s="228"/>
      <c r="R303" s="228"/>
      <c r="S303" s="228"/>
      <c r="T303" s="22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0" t="s">
        <v>148</v>
      </c>
      <c r="AU303" s="230" t="s">
        <v>81</v>
      </c>
      <c r="AV303" s="13" t="s">
        <v>81</v>
      </c>
      <c r="AW303" s="13" t="s">
        <v>33</v>
      </c>
      <c r="AX303" s="13" t="s">
        <v>79</v>
      </c>
      <c r="AY303" s="230" t="s">
        <v>132</v>
      </c>
    </row>
    <row r="304" s="2" customFormat="1" ht="33" customHeight="1">
      <c r="A304" s="38"/>
      <c r="B304" s="39"/>
      <c r="C304" s="205" t="s">
        <v>627</v>
      </c>
      <c r="D304" s="205" t="s">
        <v>135</v>
      </c>
      <c r="E304" s="206" t="s">
        <v>628</v>
      </c>
      <c r="F304" s="207" t="s">
        <v>629</v>
      </c>
      <c r="G304" s="208" t="s">
        <v>341</v>
      </c>
      <c r="H304" s="209">
        <v>1</v>
      </c>
      <c r="I304" s="210"/>
      <c r="J304" s="211">
        <f>ROUND(I304*H304,2)</f>
        <v>0</v>
      </c>
      <c r="K304" s="212"/>
      <c r="L304" s="44"/>
      <c r="M304" s="213" t="s">
        <v>19</v>
      </c>
      <c r="N304" s="214" t="s">
        <v>42</v>
      </c>
      <c r="O304" s="84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17" t="s">
        <v>216</v>
      </c>
      <c r="AT304" s="217" t="s">
        <v>135</v>
      </c>
      <c r="AU304" s="217" t="s">
        <v>81</v>
      </c>
      <c r="AY304" s="17" t="s">
        <v>132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7" t="s">
        <v>79</v>
      </c>
      <c r="BK304" s="218">
        <f>ROUND(I304*H304,2)</f>
        <v>0</v>
      </c>
      <c r="BL304" s="17" t="s">
        <v>216</v>
      </c>
      <c r="BM304" s="217" t="s">
        <v>630</v>
      </c>
    </row>
    <row r="305" s="12" customFormat="1" ht="22.8" customHeight="1">
      <c r="A305" s="12"/>
      <c r="B305" s="189"/>
      <c r="C305" s="190"/>
      <c r="D305" s="191" t="s">
        <v>70</v>
      </c>
      <c r="E305" s="203" t="s">
        <v>631</v>
      </c>
      <c r="F305" s="203" t="s">
        <v>632</v>
      </c>
      <c r="G305" s="190"/>
      <c r="H305" s="190"/>
      <c r="I305" s="193"/>
      <c r="J305" s="204">
        <f>BK305</f>
        <v>0</v>
      </c>
      <c r="K305" s="190"/>
      <c r="L305" s="195"/>
      <c r="M305" s="196"/>
      <c r="N305" s="197"/>
      <c r="O305" s="197"/>
      <c r="P305" s="198">
        <f>SUM(P306:P315)</f>
        <v>0</v>
      </c>
      <c r="Q305" s="197"/>
      <c r="R305" s="198">
        <f>SUM(R306:R315)</f>
        <v>0.13167598</v>
      </c>
      <c r="S305" s="197"/>
      <c r="T305" s="199">
        <f>SUM(T306:T315)</f>
        <v>0.038165739999999997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0" t="s">
        <v>79</v>
      </c>
      <c r="AT305" s="201" t="s">
        <v>70</v>
      </c>
      <c r="AU305" s="201" t="s">
        <v>79</v>
      </c>
      <c r="AY305" s="200" t="s">
        <v>132</v>
      </c>
      <c r="BK305" s="202">
        <f>SUM(BK306:BK315)</f>
        <v>0</v>
      </c>
    </row>
    <row r="306" s="2" customFormat="1" ht="21.75" customHeight="1">
      <c r="A306" s="38"/>
      <c r="B306" s="39"/>
      <c r="C306" s="205" t="s">
        <v>633</v>
      </c>
      <c r="D306" s="205" t="s">
        <v>135</v>
      </c>
      <c r="E306" s="206" t="s">
        <v>634</v>
      </c>
      <c r="F306" s="207" t="s">
        <v>635</v>
      </c>
      <c r="G306" s="208" t="s">
        <v>146</v>
      </c>
      <c r="H306" s="209">
        <v>82.968999999999994</v>
      </c>
      <c r="I306" s="210"/>
      <c r="J306" s="211">
        <f>ROUND(I306*H306,2)</f>
        <v>0</v>
      </c>
      <c r="K306" s="212"/>
      <c r="L306" s="44"/>
      <c r="M306" s="213" t="s">
        <v>19</v>
      </c>
      <c r="N306" s="214" t="s">
        <v>42</v>
      </c>
      <c r="O306" s="84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17" t="s">
        <v>139</v>
      </c>
      <c r="AT306" s="217" t="s">
        <v>135</v>
      </c>
      <c r="AU306" s="217" t="s">
        <v>81</v>
      </c>
      <c r="AY306" s="17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7" t="s">
        <v>79</v>
      </c>
      <c r="BK306" s="218">
        <f>ROUND(I306*H306,2)</f>
        <v>0</v>
      </c>
      <c r="BL306" s="17" t="s">
        <v>139</v>
      </c>
      <c r="BM306" s="217" t="s">
        <v>636</v>
      </c>
    </row>
    <row r="307" s="13" customFormat="1">
      <c r="A307" s="13"/>
      <c r="B307" s="219"/>
      <c r="C307" s="220"/>
      <c r="D307" s="221" t="s">
        <v>148</v>
      </c>
      <c r="E307" s="222" t="s">
        <v>19</v>
      </c>
      <c r="F307" s="223" t="s">
        <v>181</v>
      </c>
      <c r="G307" s="220"/>
      <c r="H307" s="224">
        <v>91.069000000000003</v>
      </c>
      <c r="I307" s="225"/>
      <c r="J307" s="220"/>
      <c r="K307" s="220"/>
      <c r="L307" s="226"/>
      <c r="M307" s="227"/>
      <c r="N307" s="228"/>
      <c r="O307" s="228"/>
      <c r="P307" s="228"/>
      <c r="Q307" s="228"/>
      <c r="R307" s="228"/>
      <c r="S307" s="228"/>
      <c r="T307" s="22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0" t="s">
        <v>148</v>
      </c>
      <c r="AU307" s="230" t="s">
        <v>81</v>
      </c>
      <c r="AV307" s="13" t="s">
        <v>81</v>
      </c>
      <c r="AW307" s="13" t="s">
        <v>33</v>
      </c>
      <c r="AX307" s="13" t="s">
        <v>71</v>
      </c>
      <c r="AY307" s="230" t="s">
        <v>132</v>
      </c>
    </row>
    <row r="308" s="13" customFormat="1">
      <c r="A308" s="13"/>
      <c r="B308" s="219"/>
      <c r="C308" s="220"/>
      <c r="D308" s="221" t="s">
        <v>148</v>
      </c>
      <c r="E308" s="222" t="s">
        <v>19</v>
      </c>
      <c r="F308" s="223" t="s">
        <v>182</v>
      </c>
      <c r="G308" s="220"/>
      <c r="H308" s="224">
        <v>-8.0999999999999996</v>
      </c>
      <c r="I308" s="225"/>
      <c r="J308" s="220"/>
      <c r="K308" s="220"/>
      <c r="L308" s="226"/>
      <c r="M308" s="227"/>
      <c r="N308" s="228"/>
      <c r="O308" s="228"/>
      <c r="P308" s="228"/>
      <c r="Q308" s="228"/>
      <c r="R308" s="228"/>
      <c r="S308" s="228"/>
      <c r="T308" s="22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0" t="s">
        <v>148</v>
      </c>
      <c r="AU308" s="230" t="s">
        <v>81</v>
      </c>
      <c r="AV308" s="13" t="s">
        <v>81</v>
      </c>
      <c r="AW308" s="13" t="s">
        <v>33</v>
      </c>
      <c r="AX308" s="13" t="s">
        <v>71</v>
      </c>
      <c r="AY308" s="230" t="s">
        <v>132</v>
      </c>
    </row>
    <row r="309" s="15" customFormat="1">
      <c r="A309" s="15"/>
      <c r="B309" s="241"/>
      <c r="C309" s="242"/>
      <c r="D309" s="221" t="s">
        <v>148</v>
      </c>
      <c r="E309" s="243" t="s">
        <v>19</v>
      </c>
      <c r="F309" s="244" t="s">
        <v>163</v>
      </c>
      <c r="G309" s="242"/>
      <c r="H309" s="245">
        <v>82.968999999999994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1" t="s">
        <v>148</v>
      </c>
      <c r="AU309" s="251" t="s">
        <v>81</v>
      </c>
      <c r="AV309" s="15" t="s">
        <v>133</v>
      </c>
      <c r="AW309" s="15" t="s">
        <v>33</v>
      </c>
      <c r="AX309" s="15" t="s">
        <v>79</v>
      </c>
      <c r="AY309" s="251" t="s">
        <v>132</v>
      </c>
    </row>
    <row r="310" s="2" customFormat="1" ht="21.75" customHeight="1">
      <c r="A310" s="38"/>
      <c r="B310" s="39"/>
      <c r="C310" s="205" t="s">
        <v>637</v>
      </c>
      <c r="D310" s="205" t="s">
        <v>135</v>
      </c>
      <c r="E310" s="206" t="s">
        <v>638</v>
      </c>
      <c r="F310" s="207" t="s">
        <v>639</v>
      </c>
      <c r="G310" s="208" t="s">
        <v>146</v>
      </c>
      <c r="H310" s="209">
        <v>82.968999999999994</v>
      </c>
      <c r="I310" s="210"/>
      <c r="J310" s="211">
        <f>ROUND(I310*H310,2)</f>
        <v>0</v>
      </c>
      <c r="K310" s="212"/>
      <c r="L310" s="44"/>
      <c r="M310" s="213" t="s">
        <v>19</v>
      </c>
      <c r="N310" s="214" t="s">
        <v>42</v>
      </c>
      <c r="O310" s="84"/>
      <c r="P310" s="215">
        <f>O310*H310</f>
        <v>0</v>
      </c>
      <c r="Q310" s="215">
        <v>0</v>
      </c>
      <c r="R310" s="215">
        <f>Q310*H310</f>
        <v>0</v>
      </c>
      <c r="S310" s="215">
        <v>0.00014999999999999999</v>
      </c>
      <c r="T310" s="216">
        <f>S310*H310</f>
        <v>0.012445349999999997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7" t="s">
        <v>139</v>
      </c>
      <c r="AT310" s="217" t="s">
        <v>135</v>
      </c>
      <c r="AU310" s="217" t="s">
        <v>81</v>
      </c>
      <c r="AY310" s="17" t="s">
        <v>132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7" t="s">
        <v>79</v>
      </c>
      <c r="BK310" s="218">
        <f>ROUND(I310*H310,2)</f>
        <v>0</v>
      </c>
      <c r="BL310" s="17" t="s">
        <v>139</v>
      </c>
      <c r="BM310" s="217" t="s">
        <v>640</v>
      </c>
    </row>
    <row r="311" s="2" customFormat="1" ht="21.75" customHeight="1">
      <c r="A311" s="38"/>
      <c r="B311" s="39"/>
      <c r="C311" s="205" t="s">
        <v>641</v>
      </c>
      <c r="D311" s="205" t="s">
        <v>135</v>
      </c>
      <c r="E311" s="206" t="s">
        <v>642</v>
      </c>
      <c r="F311" s="207" t="s">
        <v>643</v>
      </c>
      <c r="G311" s="208" t="s">
        <v>146</v>
      </c>
      <c r="H311" s="209">
        <v>82.968999999999994</v>
      </c>
      <c r="I311" s="210"/>
      <c r="J311" s="211">
        <f>ROUND(I311*H311,2)</f>
        <v>0</v>
      </c>
      <c r="K311" s="212"/>
      <c r="L311" s="44"/>
      <c r="M311" s="213" t="s">
        <v>19</v>
      </c>
      <c r="N311" s="214" t="s">
        <v>42</v>
      </c>
      <c r="O311" s="84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17" t="s">
        <v>139</v>
      </c>
      <c r="AT311" s="217" t="s">
        <v>135</v>
      </c>
      <c r="AU311" s="217" t="s">
        <v>81</v>
      </c>
      <c r="AY311" s="17" t="s">
        <v>132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7" t="s">
        <v>79</v>
      </c>
      <c r="BK311" s="218">
        <f>ROUND(I311*H311,2)</f>
        <v>0</v>
      </c>
      <c r="BL311" s="17" t="s">
        <v>139</v>
      </c>
      <c r="BM311" s="217" t="s">
        <v>644</v>
      </c>
    </row>
    <row r="312" s="2" customFormat="1" ht="16.5" customHeight="1">
      <c r="A312" s="38"/>
      <c r="B312" s="39"/>
      <c r="C312" s="205" t="s">
        <v>645</v>
      </c>
      <c r="D312" s="205" t="s">
        <v>135</v>
      </c>
      <c r="E312" s="206" t="s">
        <v>646</v>
      </c>
      <c r="F312" s="207" t="s">
        <v>647</v>
      </c>
      <c r="G312" s="208" t="s">
        <v>146</v>
      </c>
      <c r="H312" s="209">
        <v>82.968999999999994</v>
      </c>
      <c r="I312" s="210"/>
      <c r="J312" s="211">
        <f>ROUND(I312*H312,2)</f>
        <v>0</v>
      </c>
      <c r="K312" s="212"/>
      <c r="L312" s="44"/>
      <c r="M312" s="213" t="s">
        <v>19</v>
      </c>
      <c r="N312" s="214" t="s">
        <v>42</v>
      </c>
      <c r="O312" s="84"/>
      <c r="P312" s="215">
        <f>O312*H312</f>
        <v>0</v>
      </c>
      <c r="Q312" s="215">
        <v>0.001</v>
      </c>
      <c r="R312" s="215">
        <f>Q312*H312</f>
        <v>0.082969000000000001</v>
      </c>
      <c r="S312" s="215">
        <v>0.00031</v>
      </c>
      <c r="T312" s="216">
        <f>S312*H312</f>
        <v>0.025720389999999999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7" t="s">
        <v>139</v>
      </c>
      <c r="AT312" s="217" t="s">
        <v>135</v>
      </c>
      <c r="AU312" s="217" t="s">
        <v>81</v>
      </c>
      <c r="AY312" s="17" t="s">
        <v>132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7" t="s">
        <v>79</v>
      </c>
      <c r="BK312" s="218">
        <f>ROUND(I312*H312,2)</f>
        <v>0</v>
      </c>
      <c r="BL312" s="17" t="s">
        <v>139</v>
      </c>
      <c r="BM312" s="217" t="s">
        <v>648</v>
      </c>
    </row>
    <row r="313" s="2" customFormat="1" ht="21.75" customHeight="1">
      <c r="A313" s="38"/>
      <c r="B313" s="39"/>
      <c r="C313" s="205" t="s">
        <v>649</v>
      </c>
      <c r="D313" s="205" t="s">
        <v>135</v>
      </c>
      <c r="E313" s="206" t="s">
        <v>650</v>
      </c>
      <c r="F313" s="207" t="s">
        <v>651</v>
      </c>
      <c r="G313" s="208" t="s">
        <v>146</v>
      </c>
      <c r="H313" s="209">
        <v>99.402000000000001</v>
      </c>
      <c r="I313" s="210"/>
      <c r="J313" s="211">
        <f>ROUND(I313*H313,2)</f>
        <v>0</v>
      </c>
      <c r="K313" s="212"/>
      <c r="L313" s="44"/>
      <c r="M313" s="213" t="s">
        <v>19</v>
      </c>
      <c r="N313" s="214" t="s">
        <v>42</v>
      </c>
      <c r="O313" s="84"/>
      <c r="P313" s="215">
        <f>O313*H313</f>
        <v>0</v>
      </c>
      <c r="Q313" s="215">
        <v>0.00021000000000000001</v>
      </c>
      <c r="R313" s="215">
        <f>Q313*H313</f>
        <v>0.020874420000000001</v>
      </c>
      <c r="S313" s="215">
        <v>0</v>
      </c>
      <c r="T313" s="21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17" t="s">
        <v>139</v>
      </c>
      <c r="AT313" s="217" t="s">
        <v>135</v>
      </c>
      <c r="AU313" s="217" t="s">
        <v>81</v>
      </c>
      <c r="AY313" s="17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7" t="s">
        <v>79</v>
      </c>
      <c r="BK313" s="218">
        <f>ROUND(I313*H313,2)</f>
        <v>0</v>
      </c>
      <c r="BL313" s="17" t="s">
        <v>139</v>
      </c>
      <c r="BM313" s="217" t="s">
        <v>652</v>
      </c>
    </row>
    <row r="314" s="13" customFormat="1">
      <c r="A314" s="13"/>
      <c r="B314" s="219"/>
      <c r="C314" s="220"/>
      <c r="D314" s="221" t="s">
        <v>148</v>
      </c>
      <c r="E314" s="222" t="s">
        <v>19</v>
      </c>
      <c r="F314" s="223" t="s">
        <v>176</v>
      </c>
      <c r="G314" s="220"/>
      <c r="H314" s="224">
        <v>99.402000000000001</v>
      </c>
      <c r="I314" s="225"/>
      <c r="J314" s="220"/>
      <c r="K314" s="220"/>
      <c r="L314" s="226"/>
      <c r="M314" s="227"/>
      <c r="N314" s="228"/>
      <c r="O314" s="228"/>
      <c r="P314" s="228"/>
      <c r="Q314" s="228"/>
      <c r="R314" s="228"/>
      <c r="S314" s="228"/>
      <c r="T314" s="22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0" t="s">
        <v>148</v>
      </c>
      <c r="AU314" s="230" t="s">
        <v>81</v>
      </c>
      <c r="AV314" s="13" t="s">
        <v>81</v>
      </c>
      <c r="AW314" s="13" t="s">
        <v>33</v>
      </c>
      <c r="AX314" s="13" t="s">
        <v>79</v>
      </c>
      <c r="AY314" s="230" t="s">
        <v>132</v>
      </c>
    </row>
    <row r="315" s="2" customFormat="1" ht="33" customHeight="1">
      <c r="A315" s="38"/>
      <c r="B315" s="39"/>
      <c r="C315" s="205" t="s">
        <v>653</v>
      </c>
      <c r="D315" s="205" t="s">
        <v>135</v>
      </c>
      <c r="E315" s="206" t="s">
        <v>654</v>
      </c>
      <c r="F315" s="207" t="s">
        <v>655</v>
      </c>
      <c r="G315" s="208" t="s">
        <v>146</v>
      </c>
      <c r="H315" s="209">
        <v>99.402000000000001</v>
      </c>
      <c r="I315" s="210"/>
      <c r="J315" s="211">
        <f>ROUND(I315*H315,2)</f>
        <v>0</v>
      </c>
      <c r="K315" s="212"/>
      <c r="L315" s="44"/>
      <c r="M315" s="213" t="s">
        <v>19</v>
      </c>
      <c r="N315" s="214" t="s">
        <v>42</v>
      </c>
      <c r="O315" s="84"/>
      <c r="P315" s="215">
        <f>O315*H315</f>
        <v>0</v>
      </c>
      <c r="Q315" s="215">
        <v>0.00027999999999999998</v>
      </c>
      <c r="R315" s="215">
        <f>Q315*H315</f>
        <v>0.027832559999999999</v>
      </c>
      <c r="S315" s="215">
        <v>0</v>
      </c>
      <c r="T315" s="21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7" t="s">
        <v>139</v>
      </c>
      <c r="AT315" s="217" t="s">
        <v>135</v>
      </c>
      <c r="AU315" s="217" t="s">
        <v>81</v>
      </c>
      <c r="AY315" s="17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7" t="s">
        <v>79</v>
      </c>
      <c r="BK315" s="218">
        <f>ROUND(I315*H315,2)</f>
        <v>0</v>
      </c>
      <c r="BL315" s="17" t="s">
        <v>139</v>
      </c>
      <c r="BM315" s="217" t="s">
        <v>656</v>
      </c>
    </row>
    <row r="316" s="12" customFormat="1" ht="22.8" customHeight="1">
      <c r="A316" s="12"/>
      <c r="B316" s="189"/>
      <c r="C316" s="190"/>
      <c r="D316" s="191" t="s">
        <v>70</v>
      </c>
      <c r="E316" s="203" t="s">
        <v>657</v>
      </c>
      <c r="F316" s="203" t="s">
        <v>658</v>
      </c>
      <c r="G316" s="190"/>
      <c r="H316" s="190"/>
      <c r="I316" s="193"/>
      <c r="J316" s="204">
        <f>BK316</f>
        <v>0</v>
      </c>
      <c r="K316" s="190"/>
      <c r="L316" s="195"/>
      <c r="M316" s="196"/>
      <c r="N316" s="197"/>
      <c r="O316" s="197"/>
      <c r="P316" s="198">
        <f>SUM(P317:P321)</f>
        <v>0</v>
      </c>
      <c r="Q316" s="197"/>
      <c r="R316" s="198">
        <f>SUM(R317:R321)</f>
        <v>0</v>
      </c>
      <c r="S316" s="197"/>
      <c r="T316" s="199">
        <f>SUM(T317:T321)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0" t="s">
        <v>81</v>
      </c>
      <c r="AT316" s="201" t="s">
        <v>70</v>
      </c>
      <c r="AU316" s="201" t="s">
        <v>79</v>
      </c>
      <c r="AY316" s="200" t="s">
        <v>132</v>
      </c>
      <c r="BK316" s="202">
        <f>SUM(BK317:BK321)</f>
        <v>0</v>
      </c>
    </row>
    <row r="317" s="2" customFormat="1" ht="44.25" customHeight="1">
      <c r="A317" s="38"/>
      <c r="B317" s="39"/>
      <c r="C317" s="205" t="s">
        <v>659</v>
      </c>
      <c r="D317" s="205" t="s">
        <v>135</v>
      </c>
      <c r="E317" s="206" t="s">
        <v>660</v>
      </c>
      <c r="F317" s="207" t="s">
        <v>661</v>
      </c>
      <c r="G317" s="208" t="s">
        <v>498</v>
      </c>
      <c r="H317" s="209">
        <v>9.3100000000000005</v>
      </c>
      <c r="I317" s="210"/>
      <c r="J317" s="211">
        <f>ROUND(I317*H317,2)</f>
        <v>0</v>
      </c>
      <c r="K317" s="212"/>
      <c r="L317" s="44"/>
      <c r="M317" s="213" t="s">
        <v>19</v>
      </c>
      <c r="N317" s="214" t="s">
        <v>42</v>
      </c>
      <c r="O317" s="84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7" t="s">
        <v>216</v>
      </c>
      <c r="AT317" s="217" t="s">
        <v>135</v>
      </c>
      <c r="AU317" s="217" t="s">
        <v>81</v>
      </c>
      <c r="AY317" s="17" t="s">
        <v>132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7" t="s">
        <v>79</v>
      </c>
      <c r="BK317" s="218">
        <f>ROUND(I317*H317,2)</f>
        <v>0</v>
      </c>
      <c r="BL317" s="17" t="s">
        <v>216</v>
      </c>
      <c r="BM317" s="217" t="s">
        <v>662</v>
      </c>
    </row>
    <row r="318" s="13" customFormat="1">
      <c r="A318" s="13"/>
      <c r="B318" s="219"/>
      <c r="C318" s="220"/>
      <c r="D318" s="221" t="s">
        <v>148</v>
      </c>
      <c r="E318" s="222" t="s">
        <v>19</v>
      </c>
      <c r="F318" s="223" t="s">
        <v>663</v>
      </c>
      <c r="G318" s="220"/>
      <c r="H318" s="224">
        <v>9.3100000000000005</v>
      </c>
      <c r="I318" s="225"/>
      <c r="J318" s="220"/>
      <c r="K318" s="220"/>
      <c r="L318" s="226"/>
      <c r="M318" s="227"/>
      <c r="N318" s="228"/>
      <c r="O318" s="228"/>
      <c r="P318" s="228"/>
      <c r="Q318" s="228"/>
      <c r="R318" s="228"/>
      <c r="S318" s="228"/>
      <c r="T318" s="22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0" t="s">
        <v>148</v>
      </c>
      <c r="AU318" s="230" t="s">
        <v>81</v>
      </c>
      <c r="AV318" s="13" t="s">
        <v>81</v>
      </c>
      <c r="AW318" s="13" t="s">
        <v>33</v>
      </c>
      <c r="AX318" s="13" t="s">
        <v>79</v>
      </c>
      <c r="AY318" s="230" t="s">
        <v>132</v>
      </c>
    </row>
    <row r="319" s="2" customFormat="1" ht="33" customHeight="1">
      <c r="A319" s="38"/>
      <c r="B319" s="39"/>
      <c r="C319" s="205" t="s">
        <v>664</v>
      </c>
      <c r="D319" s="205" t="s">
        <v>135</v>
      </c>
      <c r="E319" s="206" t="s">
        <v>665</v>
      </c>
      <c r="F319" s="207" t="s">
        <v>666</v>
      </c>
      <c r="G319" s="208" t="s">
        <v>498</v>
      </c>
      <c r="H319" s="209">
        <v>1.6359999999999999</v>
      </c>
      <c r="I319" s="210"/>
      <c r="J319" s="211">
        <f>ROUND(I319*H319,2)</f>
        <v>0</v>
      </c>
      <c r="K319" s="212"/>
      <c r="L319" s="44"/>
      <c r="M319" s="213" t="s">
        <v>19</v>
      </c>
      <c r="N319" s="214" t="s">
        <v>42</v>
      </c>
      <c r="O319" s="84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17" t="s">
        <v>216</v>
      </c>
      <c r="AT319" s="217" t="s">
        <v>135</v>
      </c>
      <c r="AU319" s="217" t="s">
        <v>81</v>
      </c>
      <c r="AY319" s="17" t="s">
        <v>132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7" t="s">
        <v>79</v>
      </c>
      <c r="BK319" s="218">
        <f>ROUND(I319*H319,2)</f>
        <v>0</v>
      </c>
      <c r="BL319" s="17" t="s">
        <v>216</v>
      </c>
      <c r="BM319" s="217" t="s">
        <v>667</v>
      </c>
    </row>
    <row r="320" s="13" customFormat="1">
      <c r="A320" s="13"/>
      <c r="B320" s="219"/>
      <c r="C320" s="220"/>
      <c r="D320" s="221" t="s">
        <v>148</v>
      </c>
      <c r="E320" s="222" t="s">
        <v>19</v>
      </c>
      <c r="F320" s="223" t="s">
        <v>668</v>
      </c>
      <c r="G320" s="220"/>
      <c r="H320" s="224">
        <v>1.6359999999999999</v>
      </c>
      <c r="I320" s="225"/>
      <c r="J320" s="220"/>
      <c r="K320" s="220"/>
      <c r="L320" s="226"/>
      <c r="M320" s="227"/>
      <c r="N320" s="228"/>
      <c r="O320" s="228"/>
      <c r="P320" s="228"/>
      <c r="Q320" s="228"/>
      <c r="R320" s="228"/>
      <c r="S320" s="228"/>
      <c r="T320" s="22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0" t="s">
        <v>148</v>
      </c>
      <c r="AU320" s="230" t="s">
        <v>81</v>
      </c>
      <c r="AV320" s="13" t="s">
        <v>81</v>
      </c>
      <c r="AW320" s="13" t="s">
        <v>33</v>
      </c>
      <c r="AX320" s="13" t="s">
        <v>79</v>
      </c>
      <c r="AY320" s="230" t="s">
        <v>132</v>
      </c>
    </row>
    <row r="321" s="2" customFormat="1" ht="33" customHeight="1">
      <c r="A321" s="38"/>
      <c r="B321" s="39"/>
      <c r="C321" s="205" t="s">
        <v>669</v>
      </c>
      <c r="D321" s="205" t="s">
        <v>135</v>
      </c>
      <c r="E321" s="206" t="s">
        <v>670</v>
      </c>
      <c r="F321" s="207" t="s">
        <v>671</v>
      </c>
      <c r="G321" s="208" t="s">
        <v>341</v>
      </c>
      <c r="H321" s="209">
        <v>1</v>
      </c>
      <c r="I321" s="210"/>
      <c r="J321" s="211">
        <f>ROUND(I321*H321,2)</f>
        <v>0</v>
      </c>
      <c r="K321" s="212"/>
      <c r="L321" s="44"/>
      <c r="M321" s="263" t="s">
        <v>19</v>
      </c>
      <c r="N321" s="264" t="s">
        <v>42</v>
      </c>
      <c r="O321" s="265"/>
      <c r="P321" s="266">
        <f>O321*H321</f>
        <v>0</v>
      </c>
      <c r="Q321" s="266">
        <v>0</v>
      </c>
      <c r="R321" s="266">
        <f>Q321*H321</f>
        <v>0</v>
      </c>
      <c r="S321" s="266">
        <v>0</v>
      </c>
      <c r="T321" s="267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17" t="s">
        <v>216</v>
      </c>
      <c r="AT321" s="217" t="s">
        <v>135</v>
      </c>
      <c r="AU321" s="217" t="s">
        <v>81</v>
      </c>
      <c r="AY321" s="17" t="s">
        <v>132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7" t="s">
        <v>79</v>
      </c>
      <c r="BK321" s="218">
        <f>ROUND(I321*H321,2)</f>
        <v>0</v>
      </c>
      <c r="BL321" s="17" t="s">
        <v>216</v>
      </c>
      <c r="BM321" s="217" t="s">
        <v>672</v>
      </c>
    </row>
    <row r="322" s="2" customFormat="1" ht="6.96" customHeight="1">
      <c r="A322" s="38"/>
      <c r="B322" s="59"/>
      <c r="C322" s="60"/>
      <c r="D322" s="60"/>
      <c r="E322" s="60"/>
      <c r="F322" s="60"/>
      <c r="G322" s="60"/>
      <c r="H322" s="60"/>
      <c r="I322" s="60"/>
      <c r="J322" s="60"/>
      <c r="K322" s="60"/>
      <c r="L322" s="44"/>
      <c r="M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</row>
  </sheetData>
  <sheetProtection sheet="1" autoFilter="0" formatColumns="0" formatRows="0" objects="1" scenarios="1" spinCount="100000" saltValue="hslUeJK20ki1+QSz51eXEH0BXbF1LX1daCcjVj9U7M/+FAxWAS7uYnkVHcIdetEefNRbQ7PmjyyCREfvmR9ojw==" hashValue="nsdoBL5hTW+2vBnP1iXGFFCoGWOLLfwSBMfGJzW8WPlKlk2s/ma4PmtZ4aIAazzZknI9wvKF0QLSbA3SIs85zA==" algorithmName="SHA-512" password="CC35"/>
  <autoFilter ref="C94:K321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Revitalizace zázemí sálu Všelibice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673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7. 2. 2024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35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37</v>
      </c>
      <c r="E30" s="38"/>
      <c r="F30" s="38"/>
      <c r="G30" s="38"/>
      <c r="H30" s="38"/>
      <c r="I30" s="38"/>
      <c r="J30" s="144">
        <f>ROUND(J85,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39</v>
      </c>
      <c r="G32" s="38"/>
      <c r="H32" s="38"/>
      <c r="I32" s="145" t="s">
        <v>38</v>
      </c>
      <c r="J32" s="145" t="s">
        <v>40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41</v>
      </c>
      <c r="E33" s="132" t="s">
        <v>42</v>
      </c>
      <c r="F33" s="147">
        <f>ROUND((SUM(BE85:BE146)),  2)</f>
        <v>0</v>
      </c>
      <c r="G33" s="38"/>
      <c r="H33" s="38"/>
      <c r="I33" s="148">
        <v>0.20999999999999999</v>
      </c>
      <c r="J33" s="147">
        <f>ROUND(((SUM(BE85:BE146))*I33),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43</v>
      </c>
      <c r="F34" s="147">
        <f>ROUND((SUM(BF85:BF146)),  2)</f>
        <v>0</v>
      </c>
      <c r="G34" s="38"/>
      <c r="H34" s="38"/>
      <c r="I34" s="148">
        <v>0.14999999999999999</v>
      </c>
      <c r="J34" s="147">
        <f>ROUND(((SUM(BF85:BF146))*I34),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44</v>
      </c>
      <c r="F35" s="147">
        <f>ROUND((SUM(BG85:BG146)),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45</v>
      </c>
      <c r="F36" s="147">
        <f>ROUND((SUM(BH85:BH146)),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46</v>
      </c>
      <c r="F37" s="147">
        <f>ROUND((SUM(BI85:BI146)),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0" t="str">
        <f>E7</f>
        <v>Revitalizace zázemí sálu Všelibice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24_018_0200 - ZTI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 p. 65, Všelibice</v>
      </c>
      <c r="G52" s="40"/>
      <c r="H52" s="40"/>
      <c r="I52" s="32" t="s">
        <v>23</v>
      </c>
      <c r="J52" s="72" t="str">
        <f>IF(J12="","",J12)</f>
        <v>7. 2. 2024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všelibice</v>
      </c>
      <c r="G54" s="40"/>
      <c r="H54" s="40"/>
      <c r="I54" s="32" t="s">
        <v>31</v>
      </c>
      <c r="J54" s="36" t="str">
        <f>E21</f>
        <v>Ing. R.Hladký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Ing. R.Hladký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98</v>
      </c>
      <c r="D57" s="162"/>
      <c r="E57" s="162"/>
      <c r="F57" s="162"/>
      <c r="G57" s="162"/>
      <c r="H57" s="162"/>
      <c r="I57" s="162"/>
      <c r="J57" s="163" t="s">
        <v>99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69</v>
      </c>
      <c r="D59" s="40"/>
      <c r="E59" s="40"/>
      <c r="F59" s="40"/>
      <c r="G59" s="40"/>
      <c r="H59" s="40"/>
      <c r="I59" s="40"/>
      <c r="J59" s="102">
        <f>J85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hidden="1" s="9" customFormat="1" ht="24.96" customHeight="1">
      <c r="A60" s="9"/>
      <c r="B60" s="165"/>
      <c r="C60" s="166"/>
      <c r="D60" s="167" t="s">
        <v>107</v>
      </c>
      <c r="E60" s="168"/>
      <c r="F60" s="168"/>
      <c r="G60" s="168"/>
      <c r="H60" s="168"/>
      <c r="I60" s="168"/>
      <c r="J60" s="169">
        <f>J86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1"/>
      <c r="C61" s="172"/>
      <c r="D61" s="173" t="s">
        <v>674</v>
      </c>
      <c r="E61" s="174"/>
      <c r="F61" s="174"/>
      <c r="G61" s="174"/>
      <c r="H61" s="174"/>
      <c r="I61" s="174"/>
      <c r="J61" s="175">
        <f>J87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1"/>
      <c r="C62" s="172"/>
      <c r="D62" s="173" t="s">
        <v>675</v>
      </c>
      <c r="E62" s="174"/>
      <c r="F62" s="174"/>
      <c r="G62" s="174"/>
      <c r="H62" s="174"/>
      <c r="I62" s="174"/>
      <c r="J62" s="175">
        <f>J105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1"/>
      <c r="C63" s="172"/>
      <c r="D63" s="173" t="s">
        <v>108</v>
      </c>
      <c r="E63" s="174"/>
      <c r="F63" s="174"/>
      <c r="G63" s="174"/>
      <c r="H63" s="174"/>
      <c r="I63" s="174"/>
      <c r="J63" s="175">
        <f>J123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1"/>
      <c r="C64" s="172"/>
      <c r="D64" s="173" t="s">
        <v>676</v>
      </c>
      <c r="E64" s="174"/>
      <c r="F64" s="174"/>
      <c r="G64" s="174"/>
      <c r="H64" s="174"/>
      <c r="I64" s="174"/>
      <c r="J64" s="175">
        <f>J139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9" customFormat="1" ht="24.96" customHeight="1">
      <c r="A65" s="9"/>
      <c r="B65" s="165"/>
      <c r="C65" s="166"/>
      <c r="D65" s="167" t="s">
        <v>677</v>
      </c>
      <c r="E65" s="168"/>
      <c r="F65" s="168"/>
      <c r="G65" s="168"/>
      <c r="H65" s="168"/>
      <c r="I65" s="168"/>
      <c r="J65" s="169">
        <f>J142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hidden="1"/>
    <row r="69" hidden="1"/>
    <row r="70" hidden="1"/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117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0" t="str">
        <f>E7</f>
        <v>Revitalizace zázemí sálu Všelibice</v>
      </c>
      <c r="F75" s="32"/>
      <c r="G75" s="32"/>
      <c r="H75" s="32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95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69" t="str">
        <f>E9</f>
        <v>24_018_0200 - ZTI</v>
      </c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>č. p. 65, Všelibice</v>
      </c>
      <c r="G79" s="40"/>
      <c r="H79" s="40"/>
      <c r="I79" s="32" t="s">
        <v>23</v>
      </c>
      <c r="J79" s="72" t="str">
        <f>IF(J12="","",J12)</f>
        <v>7. 2. 2024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25</v>
      </c>
      <c r="D81" s="40"/>
      <c r="E81" s="40"/>
      <c r="F81" s="27" t="str">
        <f>E15</f>
        <v>Obec všelibice</v>
      </c>
      <c r="G81" s="40"/>
      <c r="H81" s="40"/>
      <c r="I81" s="32" t="s">
        <v>31</v>
      </c>
      <c r="J81" s="36" t="str">
        <f>E21</f>
        <v>Ing. R.Hladký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29</v>
      </c>
      <c r="D82" s="40"/>
      <c r="E82" s="40"/>
      <c r="F82" s="27" t="str">
        <f>IF(E18="","",E18)</f>
        <v>Vyplň údaj</v>
      </c>
      <c r="G82" s="40"/>
      <c r="H82" s="40"/>
      <c r="I82" s="32" t="s">
        <v>34</v>
      </c>
      <c r="J82" s="36" t="str">
        <f>E24</f>
        <v>Ing. R.Hladký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77"/>
      <c r="B84" s="178"/>
      <c r="C84" s="179" t="s">
        <v>118</v>
      </c>
      <c r="D84" s="180" t="s">
        <v>56</v>
      </c>
      <c r="E84" s="180" t="s">
        <v>52</v>
      </c>
      <c r="F84" s="180" t="s">
        <v>53</v>
      </c>
      <c r="G84" s="180" t="s">
        <v>119</v>
      </c>
      <c r="H84" s="180" t="s">
        <v>120</v>
      </c>
      <c r="I84" s="180" t="s">
        <v>121</v>
      </c>
      <c r="J84" s="181" t="s">
        <v>99</v>
      </c>
      <c r="K84" s="182" t="s">
        <v>122</v>
      </c>
      <c r="L84" s="183"/>
      <c r="M84" s="92" t="s">
        <v>19</v>
      </c>
      <c r="N84" s="93" t="s">
        <v>41</v>
      </c>
      <c r="O84" s="93" t="s">
        <v>123</v>
      </c>
      <c r="P84" s="93" t="s">
        <v>124</v>
      </c>
      <c r="Q84" s="93" t="s">
        <v>125</v>
      </c>
      <c r="R84" s="93" t="s">
        <v>126</v>
      </c>
      <c r="S84" s="93" t="s">
        <v>127</v>
      </c>
      <c r="T84" s="94" t="s">
        <v>128</v>
      </c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</row>
    <row r="85" s="2" customFormat="1" ht="22.8" customHeight="1">
      <c r="A85" s="38"/>
      <c r="B85" s="39"/>
      <c r="C85" s="99" t="s">
        <v>129</v>
      </c>
      <c r="D85" s="40"/>
      <c r="E85" s="40"/>
      <c r="F85" s="40"/>
      <c r="G85" s="40"/>
      <c r="H85" s="40"/>
      <c r="I85" s="40"/>
      <c r="J85" s="184">
        <f>BK85</f>
        <v>0</v>
      </c>
      <c r="K85" s="40"/>
      <c r="L85" s="44"/>
      <c r="M85" s="95"/>
      <c r="N85" s="185"/>
      <c r="O85" s="96"/>
      <c r="P85" s="186">
        <f>P86+P142</f>
        <v>0</v>
      </c>
      <c r="Q85" s="96"/>
      <c r="R85" s="186">
        <f>R86+R142</f>
        <v>0.078828000000000009</v>
      </c>
      <c r="S85" s="96"/>
      <c r="T85" s="187">
        <f>T86+T142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70</v>
      </c>
      <c r="AU85" s="17" t="s">
        <v>100</v>
      </c>
      <c r="BK85" s="188">
        <f>BK86+BK142</f>
        <v>0</v>
      </c>
    </row>
    <row r="86" s="12" customFormat="1" ht="25.92" customHeight="1">
      <c r="A86" s="12"/>
      <c r="B86" s="189"/>
      <c r="C86" s="190"/>
      <c r="D86" s="191" t="s">
        <v>70</v>
      </c>
      <c r="E86" s="192" t="s">
        <v>334</v>
      </c>
      <c r="F86" s="192" t="s">
        <v>335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P87+P105+P123+P139</f>
        <v>0</v>
      </c>
      <c r="Q86" s="197"/>
      <c r="R86" s="198">
        <f>R87+R105+R123+R139</f>
        <v>0.078828000000000009</v>
      </c>
      <c r="S86" s="197"/>
      <c r="T86" s="199">
        <f>T87+T105+T123+T139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79</v>
      </c>
      <c r="AT86" s="201" t="s">
        <v>70</v>
      </c>
      <c r="AU86" s="201" t="s">
        <v>71</v>
      </c>
      <c r="AY86" s="200" t="s">
        <v>132</v>
      </c>
      <c r="BK86" s="202">
        <f>BK87+BK105+BK123+BK139</f>
        <v>0</v>
      </c>
    </row>
    <row r="87" s="12" customFormat="1" ht="22.8" customHeight="1">
      <c r="A87" s="12"/>
      <c r="B87" s="189"/>
      <c r="C87" s="190"/>
      <c r="D87" s="191" t="s">
        <v>70</v>
      </c>
      <c r="E87" s="203" t="s">
        <v>678</v>
      </c>
      <c r="F87" s="203" t="s">
        <v>679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SUM(P88:P104)</f>
        <v>0</v>
      </c>
      <c r="Q87" s="197"/>
      <c r="R87" s="198">
        <f>SUM(R88:R104)</f>
        <v>0.0079380000000000006</v>
      </c>
      <c r="S87" s="197"/>
      <c r="T87" s="199">
        <f>SUM(T88:T104)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79</v>
      </c>
      <c r="AT87" s="201" t="s">
        <v>70</v>
      </c>
      <c r="AU87" s="201" t="s">
        <v>79</v>
      </c>
      <c r="AY87" s="200" t="s">
        <v>132</v>
      </c>
      <c r="BK87" s="202">
        <f>SUM(BK88:BK104)</f>
        <v>0</v>
      </c>
    </row>
    <row r="88" s="2" customFormat="1" ht="21.75" customHeight="1">
      <c r="A88" s="38"/>
      <c r="B88" s="39"/>
      <c r="C88" s="205" t="s">
        <v>79</v>
      </c>
      <c r="D88" s="205" t="s">
        <v>135</v>
      </c>
      <c r="E88" s="206" t="s">
        <v>680</v>
      </c>
      <c r="F88" s="207" t="s">
        <v>681</v>
      </c>
      <c r="G88" s="208" t="s">
        <v>341</v>
      </c>
      <c r="H88" s="209">
        <v>1</v>
      </c>
      <c r="I88" s="210"/>
      <c r="J88" s="211">
        <f>ROUND(I88*H88,2)</f>
        <v>0</v>
      </c>
      <c r="K88" s="212"/>
      <c r="L88" s="44"/>
      <c r="M88" s="213" t="s">
        <v>19</v>
      </c>
      <c r="N88" s="214" t="s">
        <v>42</v>
      </c>
      <c r="O88" s="84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7" t="s">
        <v>139</v>
      </c>
      <c r="AT88" s="217" t="s">
        <v>135</v>
      </c>
      <c r="AU88" s="217" t="s">
        <v>81</v>
      </c>
      <c r="AY88" s="17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7" t="s">
        <v>79</v>
      </c>
      <c r="BK88" s="218">
        <f>ROUND(I88*H88,2)</f>
        <v>0</v>
      </c>
      <c r="BL88" s="17" t="s">
        <v>139</v>
      </c>
      <c r="BM88" s="217" t="s">
        <v>682</v>
      </c>
    </row>
    <row r="89" s="2" customFormat="1" ht="21.75" customHeight="1">
      <c r="A89" s="38"/>
      <c r="B89" s="39"/>
      <c r="C89" s="205" t="s">
        <v>81</v>
      </c>
      <c r="D89" s="205" t="s">
        <v>135</v>
      </c>
      <c r="E89" s="206" t="s">
        <v>683</v>
      </c>
      <c r="F89" s="207" t="s">
        <v>684</v>
      </c>
      <c r="G89" s="208" t="s">
        <v>196</v>
      </c>
      <c r="H89" s="209">
        <v>1.5</v>
      </c>
      <c r="I89" s="210"/>
      <c r="J89" s="211">
        <f>ROUND(I89*H89,2)</f>
        <v>0</v>
      </c>
      <c r="K89" s="212"/>
      <c r="L89" s="44"/>
      <c r="M89" s="213" t="s">
        <v>19</v>
      </c>
      <c r="N89" s="214" t="s">
        <v>42</v>
      </c>
      <c r="O89" s="84"/>
      <c r="P89" s="215">
        <f>O89*H89</f>
        <v>0</v>
      </c>
      <c r="Q89" s="215">
        <v>0.00048000000000000001</v>
      </c>
      <c r="R89" s="215">
        <f>Q89*H89</f>
        <v>0.00072000000000000005</v>
      </c>
      <c r="S89" s="215">
        <v>0</v>
      </c>
      <c r="T89" s="21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7" t="s">
        <v>139</v>
      </c>
      <c r="AT89" s="217" t="s">
        <v>135</v>
      </c>
      <c r="AU89" s="217" t="s">
        <v>81</v>
      </c>
      <c r="AY89" s="17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7" t="s">
        <v>79</v>
      </c>
      <c r="BK89" s="218">
        <f>ROUND(I89*H89,2)</f>
        <v>0</v>
      </c>
      <c r="BL89" s="17" t="s">
        <v>139</v>
      </c>
      <c r="BM89" s="217" t="s">
        <v>685</v>
      </c>
    </row>
    <row r="90" s="14" customFormat="1">
      <c r="A90" s="14"/>
      <c r="B90" s="231"/>
      <c r="C90" s="232"/>
      <c r="D90" s="221" t="s">
        <v>148</v>
      </c>
      <c r="E90" s="233" t="s">
        <v>19</v>
      </c>
      <c r="F90" s="234" t="s">
        <v>686</v>
      </c>
      <c r="G90" s="232"/>
      <c r="H90" s="233" t="s">
        <v>19</v>
      </c>
      <c r="I90" s="235"/>
      <c r="J90" s="232"/>
      <c r="K90" s="232"/>
      <c r="L90" s="236"/>
      <c r="M90" s="237"/>
      <c r="N90" s="238"/>
      <c r="O90" s="238"/>
      <c r="P90" s="238"/>
      <c r="Q90" s="238"/>
      <c r="R90" s="238"/>
      <c r="S90" s="238"/>
      <c r="T90" s="239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0" t="s">
        <v>148</v>
      </c>
      <c r="AU90" s="240" t="s">
        <v>81</v>
      </c>
      <c r="AV90" s="14" t="s">
        <v>79</v>
      </c>
      <c r="AW90" s="14" t="s">
        <v>33</v>
      </c>
      <c r="AX90" s="14" t="s">
        <v>71</v>
      </c>
      <c r="AY90" s="240" t="s">
        <v>132</v>
      </c>
    </row>
    <row r="91" s="13" customFormat="1">
      <c r="A91" s="13"/>
      <c r="B91" s="219"/>
      <c r="C91" s="220"/>
      <c r="D91" s="221" t="s">
        <v>148</v>
      </c>
      <c r="E91" s="222" t="s">
        <v>19</v>
      </c>
      <c r="F91" s="223" t="s">
        <v>687</v>
      </c>
      <c r="G91" s="220"/>
      <c r="H91" s="224">
        <v>1.5</v>
      </c>
      <c r="I91" s="225"/>
      <c r="J91" s="220"/>
      <c r="K91" s="220"/>
      <c r="L91" s="226"/>
      <c r="M91" s="227"/>
      <c r="N91" s="228"/>
      <c r="O91" s="228"/>
      <c r="P91" s="228"/>
      <c r="Q91" s="228"/>
      <c r="R91" s="228"/>
      <c r="S91" s="228"/>
      <c r="T91" s="22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0" t="s">
        <v>148</v>
      </c>
      <c r="AU91" s="230" t="s">
        <v>81</v>
      </c>
      <c r="AV91" s="13" t="s">
        <v>81</v>
      </c>
      <c r="AW91" s="13" t="s">
        <v>33</v>
      </c>
      <c r="AX91" s="13" t="s">
        <v>79</v>
      </c>
      <c r="AY91" s="230" t="s">
        <v>132</v>
      </c>
    </row>
    <row r="92" s="2" customFormat="1" ht="21.75" customHeight="1">
      <c r="A92" s="38"/>
      <c r="B92" s="39"/>
      <c r="C92" s="205" t="s">
        <v>133</v>
      </c>
      <c r="D92" s="205" t="s">
        <v>135</v>
      </c>
      <c r="E92" s="206" t="s">
        <v>688</v>
      </c>
      <c r="F92" s="207" t="s">
        <v>689</v>
      </c>
      <c r="G92" s="208" t="s">
        <v>196</v>
      </c>
      <c r="H92" s="209">
        <v>1</v>
      </c>
      <c r="I92" s="210"/>
      <c r="J92" s="211">
        <f>ROUND(I92*H92,2)</f>
        <v>0</v>
      </c>
      <c r="K92" s="212"/>
      <c r="L92" s="44"/>
      <c r="M92" s="213" t="s">
        <v>19</v>
      </c>
      <c r="N92" s="214" t="s">
        <v>42</v>
      </c>
      <c r="O92" s="84"/>
      <c r="P92" s="215">
        <f>O92*H92</f>
        <v>0</v>
      </c>
      <c r="Q92" s="215">
        <v>0.00071000000000000002</v>
      </c>
      <c r="R92" s="215">
        <f>Q92*H92</f>
        <v>0.00071000000000000002</v>
      </c>
      <c r="S92" s="215">
        <v>0</v>
      </c>
      <c r="T92" s="21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7" t="s">
        <v>139</v>
      </c>
      <c r="AT92" s="217" t="s">
        <v>135</v>
      </c>
      <c r="AU92" s="217" t="s">
        <v>81</v>
      </c>
      <c r="AY92" s="17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7" t="s">
        <v>79</v>
      </c>
      <c r="BK92" s="218">
        <f>ROUND(I92*H92,2)</f>
        <v>0</v>
      </c>
      <c r="BL92" s="17" t="s">
        <v>139</v>
      </c>
      <c r="BM92" s="217" t="s">
        <v>690</v>
      </c>
    </row>
    <row r="93" s="14" customFormat="1">
      <c r="A93" s="14"/>
      <c r="B93" s="231"/>
      <c r="C93" s="232"/>
      <c r="D93" s="221" t="s">
        <v>148</v>
      </c>
      <c r="E93" s="233" t="s">
        <v>19</v>
      </c>
      <c r="F93" s="234" t="s">
        <v>686</v>
      </c>
      <c r="G93" s="232"/>
      <c r="H93" s="233" t="s">
        <v>19</v>
      </c>
      <c r="I93" s="235"/>
      <c r="J93" s="232"/>
      <c r="K93" s="232"/>
      <c r="L93" s="236"/>
      <c r="M93" s="237"/>
      <c r="N93" s="238"/>
      <c r="O93" s="238"/>
      <c r="P93" s="238"/>
      <c r="Q93" s="238"/>
      <c r="R93" s="238"/>
      <c r="S93" s="238"/>
      <c r="T93" s="23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0" t="s">
        <v>148</v>
      </c>
      <c r="AU93" s="240" t="s">
        <v>81</v>
      </c>
      <c r="AV93" s="14" t="s">
        <v>79</v>
      </c>
      <c r="AW93" s="14" t="s">
        <v>33</v>
      </c>
      <c r="AX93" s="14" t="s">
        <v>71</v>
      </c>
      <c r="AY93" s="240" t="s">
        <v>132</v>
      </c>
    </row>
    <row r="94" s="13" customFormat="1">
      <c r="A94" s="13"/>
      <c r="B94" s="219"/>
      <c r="C94" s="220"/>
      <c r="D94" s="221" t="s">
        <v>148</v>
      </c>
      <c r="E94" s="222" t="s">
        <v>19</v>
      </c>
      <c r="F94" s="223" t="s">
        <v>79</v>
      </c>
      <c r="G94" s="220"/>
      <c r="H94" s="224">
        <v>1</v>
      </c>
      <c r="I94" s="225"/>
      <c r="J94" s="220"/>
      <c r="K94" s="220"/>
      <c r="L94" s="226"/>
      <c r="M94" s="227"/>
      <c r="N94" s="228"/>
      <c r="O94" s="228"/>
      <c r="P94" s="228"/>
      <c r="Q94" s="228"/>
      <c r="R94" s="228"/>
      <c r="S94" s="228"/>
      <c r="T94" s="22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0" t="s">
        <v>148</v>
      </c>
      <c r="AU94" s="230" t="s">
        <v>81</v>
      </c>
      <c r="AV94" s="13" t="s">
        <v>81</v>
      </c>
      <c r="AW94" s="13" t="s">
        <v>33</v>
      </c>
      <c r="AX94" s="13" t="s">
        <v>79</v>
      </c>
      <c r="AY94" s="230" t="s">
        <v>132</v>
      </c>
    </row>
    <row r="95" s="2" customFormat="1" ht="21.75" customHeight="1">
      <c r="A95" s="38"/>
      <c r="B95" s="39"/>
      <c r="C95" s="205" t="s">
        <v>139</v>
      </c>
      <c r="D95" s="205" t="s">
        <v>135</v>
      </c>
      <c r="E95" s="206" t="s">
        <v>691</v>
      </c>
      <c r="F95" s="207" t="s">
        <v>692</v>
      </c>
      <c r="G95" s="208" t="s">
        <v>196</v>
      </c>
      <c r="H95" s="209">
        <v>0.69999999999999996</v>
      </c>
      <c r="I95" s="210"/>
      <c r="J95" s="211">
        <f>ROUND(I95*H95,2)</f>
        <v>0</v>
      </c>
      <c r="K95" s="212"/>
      <c r="L95" s="44"/>
      <c r="M95" s="213" t="s">
        <v>19</v>
      </c>
      <c r="N95" s="214" t="s">
        <v>42</v>
      </c>
      <c r="O95" s="84"/>
      <c r="P95" s="215">
        <f>O95*H95</f>
        <v>0</v>
      </c>
      <c r="Q95" s="215">
        <v>0.0022399999999999998</v>
      </c>
      <c r="R95" s="215">
        <f>Q95*H95</f>
        <v>0.0015679999999999997</v>
      </c>
      <c r="S95" s="215">
        <v>0</v>
      </c>
      <c r="T95" s="21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7" t="s">
        <v>139</v>
      </c>
      <c r="AT95" s="217" t="s">
        <v>135</v>
      </c>
      <c r="AU95" s="217" t="s">
        <v>81</v>
      </c>
      <c r="AY95" s="17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7" t="s">
        <v>79</v>
      </c>
      <c r="BK95" s="218">
        <f>ROUND(I95*H95,2)</f>
        <v>0</v>
      </c>
      <c r="BL95" s="17" t="s">
        <v>139</v>
      </c>
      <c r="BM95" s="217" t="s">
        <v>693</v>
      </c>
    </row>
    <row r="96" s="14" customFormat="1">
      <c r="A96" s="14"/>
      <c r="B96" s="231"/>
      <c r="C96" s="232"/>
      <c r="D96" s="221" t="s">
        <v>148</v>
      </c>
      <c r="E96" s="233" t="s">
        <v>19</v>
      </c>
      <c r="F96" s="234" t="s">
        <v>686</v>
      </c>
      <c r="G96" s="232"/>
      <c r="H96" s="233" t="s">
        <v>19</v>
      </c>
      <c r="I96" s="235"/>
      <c r="J96" s="232"/>
      <c r="K96" s="232"/>
      <c r="L96" s="236"/>
      <c r="M96" s="237"/>
      <c r="N96" s="238"/>
      <c r="O96" s="238"/>
      <c r="P96" s="238"/>
      <c r="Q96" s="238"/>
      <c r="R96" s="238"/>
      <c r="S96" s="238"/>
      <c r="T96" s="239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0" t="s">
        <v>148</v>
      </c>
      <c r="AU96" s="240" t="s">
        <v>81</v>
      </c>
      <c r="AV96" s="14" t="s">
        <v>79</v>
      </c>
      <c r="AW96" s="14" t="s">
        <v>33</v>
      </c>
      <c r="AX96" s="14" t="s">
        <v>71</v>
      </c>
      <c r="AY96" s="240" t="s">
        <v>132</v>
      </c>
    </row>
    <row r="97" s="13" customFormat="1">
      <c r="A97" s="13"/>
      <c r="B97" s="219"/>
      <c r="C97" s="220"/>
      <c r="D97" s="221" t="s">
        <v>148</v>
      </c>
      <c r="E97" s="222" t="s">
        <v>19</v>
      </c>
      <c r="F97" s="223" t="s">
        <v>694</v>
      </c>
      <c r="G97" s="220"/>
      <c r="H97" s="224">
        <v>0.69999999999999996</v>
      </c>
      <c r="I97" s="225"/>
      <c r="J97" s="220"/>
      <c r="K97" s="220"/>
      <c r="L97" s="226"/>
      <c r="M97" s="227"/>
      <c r="N97" s="228"/>
      <c r="O97" s="228"/>
      <c r="P97" s="228"/>
      <c r="Q97" s="228"/>
      <c r="R97" s="228"/>
      <c r="S97" s="228"/>
      <c r="T97" s="22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0" t="s">
        <v>148</v>
      </c>
      <c r="AU97" s="230" t="s">
        <v>81</v>
      </c>
      <c r="AV97" s="13" t="s">
        <v>81</v>
      </c>
      <c r="AW97" s="13" t="s">
        <v>33</v>
      </c>
      <c r="AX97" s="13" t="s">
        <v>79</v>
      </c>
      <c r="AY97" s="230" t="s">
        <v>132</v>
      </c>
    </row>
    <row r="98" s="2" customFormat="1" ht="16.5" customHeight="1">
      <c r="A98" s="38"/>
      <c r="B98" s="39"/>
      <c r="C98" s="205" t="s">
        <v>156</v>
      </c>
      <c r="D98" s="205" t="s">
        <v>135</v>
      </c>
      <c r="E98" s="206" t="s">
        <v>695</v>
      </c>
      <c r="F98" s="207" t="s">
        <v>696</v>
      </c>
      <c r="G98" s="208" t="s">
        <v>196</v>
      </c>
      <c r="H98" s="209">
        <v>2.6000000000000001</v>
      </c>
      <c r="I98" s="210"/>
      <c r="J98" s="211">
        <f>ROUND(I98*H98,2)</f>
        <v>0</v>
      </c>
      <c r="K98" s="212"/>
      <c r="L98" s="44"/>
      <c r="M98" s="213" t="s">
        <v>19</v>
      </c>
      <c r="N98" s="214" t="s">
        <v>42</v>
      </c>
      <c r="O98" s="84"/>
      <c r="P98" s="215">
        <f>O98*H98</f>
        <v>0</v>
      </c>
      <c r="Q98" s="215">
        <v>0.0019</v>
      </c>
      <c r="R98" s="215">
        <f>Q98*H98</f>
        <v>0.0049399999999999999</v>
      </c>
      <c r="S98" s="215">
        <v>0</v>
      </c>
      <c r="T98" s="21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7" t="s">
        <v>139</v>
      </c>
      <c r="AT98" s="217" t="s">
        <v>135</v>
      </c>
      <c r="AU98" s="217" t="s">
        <v>81</v>
      </c>
      <c r="AY98" s="17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7" t="s">
        <v>79</v>
      </c>
      <c r="BK98" s="218">
        <f>ROUND(I98*H98,2)</f>
        <v>0</v>
      </c>
      <c r="BL98" s="17" t="s">
        <v>139</v>
      </c>
      <c r="BM98" s="217" t="s">
        <v>697</v>
      </c>
    </row>
    <row r="99" s="2" customFormat="1" ht="21.75" customHeight="1">
      <c r="A99" s="38"/>
      <c r="B99" s="39"/>
      <c r="C99" s="205" t="s">
        <v>154</v>
      </c>
      <c r="D99" s="205" t="s">
        <v>135</v>
      </c>
      <c r="E99" s="206" t="s">
        <v>698</v>
      </c>
      <c r="F99" s="207" t="s">
        <v>699</v>
      </c>
      <c r="G99" s="208" t="s">
        <v>138</v>
      </c>
      <c r="H99" s="209">
        <v>2</v>
      </c>
      <c r="I99" s="210"/>
      <c r="J99" s="211">
        <f>ROUND(I99*H99,2)</f>
        <v>0</v>
      </c>
      <c r="K99" s="212"/>
      <c r="L99" s="44"/>
      <c r="M99" s="213" t="s">
        <v>19</v>
      </c>
      <c r="N99" s="214" t="s">
        <v>42</v>
      </c>
      <c r="O99" s="84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7" t="s">
        <v>139</v>
      </c>
      <c r="AT99" s="217" t="s">
        <v>135</v>
      </c>
      <c r="AU99" s="217" t="s">
        <v>81</v>
      </c>
      <c r="AY99" s="17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7" t="s">
        <v>79</v>
      </c>
      <c r="BK99" s="218">
        <f>ROUND(I99*H99,2)</f>
        <v>0</v>
      </c>
      <c r="BL99" s="17" t="s">
        <v>139</v>
      </c>
      <c r="BM99" s="217" t="s">
        <v>700</v>
      </c>
    </row>
    <row r="100" s="13" customFormat="1">
      <c r="A100" s="13"/>
      <c r="B100" s="219"/>
      <c r="C100" s="220"/>
      <c r="D100" s="221" t="s">
        <v>148</v>
      </c>
      <c r="E100" s="222" t="s">
        <v>19</v>
      </c>
      <c r="F100" s="223" t="s">
        <v>701</v>
      </c>
      <c r="G100" s="220"/>
      <c r="H100" s="224">
        <v>2</v>
      </c>
      <c r="I100" s="225"/>
      <c r="J100" s="220"/>
      <c r="K100" s="220"/>
      <c r="L100" s="226"/>
      <c r="M100" s="227"/>
      <c r="N100" s="228"/>
      <c r="O100" s="228"/>
      <c r="P100" s="228"/>
      <c r="Q100" s="228"/>
      <c r="R100" s="228"/>
      <c r="S100" s="228"/>
      <c r="T100" s="22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0" t="s">
        <v>148</v>
      </c>
      <c r="AU100" s="230" t="s">
        <v>81</v>
      </c>
      <c r="AV100" s="13" t="s">
        <v>81</v>
      </c>
      <c r="AW100" s="13" t="s">
        <v>33</v>
      </c>
      <c r="AX100" s="13" t="s">
        <v>71</v>
      </c>
      <c r="AY100" s="230" t="s">
        <v>132</v>
      </c>
    </row>
    <row r="101" s="15" customFormat="1">
      <c r="A101" s="15"/>
      <c r="B101" s="241"/>
      <c r="C101" s="242"/>
      <c r="D101" s="221" t="s">
        <v>148</v>
      </c>
      <c r="E101" s="243" t="s">
        <v>19</v>
      </c>
      <c r="F101" s="244" t="s">
        <v>163</v>
      </c>
      <c r="G101" s="242"/>
      <c r="H101" s="245">
        <v>2</v>
      </c>
      <c r="I101" s="246"/>
      <c r="J101" s="242"/>
      <c r="K101" s="242"/>
      <c r="L101" s="247"/>
      <c r="M101" s="248"/>
      <c r="N101" s="249"/>
      <c r="O101" s="249"/>
      <c r="P101" s="249"/>
      <c r="Q101" s="249"/>
      <c r="R101" s="249"/>
      <c r="S101" s="249"/>
      <c r="T101" s="250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1" t="s">
        <v>148</v>
      </c>
      <c r="AU101" s="251" t="s">
        <v>81</v>
      </c>
      <c r="AV101" s="15" t="s">
        <v>133</v>
      </c>
      <c r="AW101" s="15" t="s">
        <v>33</v>
      </c>
      <c r="AX101" s="15" t="s">
        <v>79</v>
      </c>
      <c r="AY101" s="251" t="s">
        <v>132</v>
      </c>
    </row>
    <row r="102" s="2" customFormat="1" ht="21.75" customHeight="1">
      <c r="A102" s="38"/>
      <c r="B102" s="39"/>
      <c r="C102" s="205" t="s">
        <v>168</v>
      </c>
      <c r="D102" s="205" t="s">
        <v>135</v>
      </c>
      <c r="E102" s="206" t="s">
        <v>702</v>
      </c>
      <c r="F102" s="207" t="s">
        <v>703</v>
      </c>
      <c r="G102" s="208" t="s">
        <v>138</v>
      </c>
      <c r="H102" s="209">
        <v>1</v>
      </c>
      <c r="I102" s="210"/>
      <c r="J102" s="211">
        <f>ROUND(I102*H102,2)</f>
        <v>0</v>
      </c>
      <c r="K102" s="212"/>
      <c r="L102" s="44"/>
      <c r="M102" s="213" t="s">
        <v>19</v>
      </c>
      <c r="N102" s="214" t="s">
        <v>42</v>
      </c>
      <c r="O102" s="84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7" t="s">
        <v>139</v>
      </c>
      <c r="AT102" s="217" t="s">
        <v>135</v>
      </c>
      <c r="AU102" s="217" t="s">
        <v>81</v>
      </c>
      <c r="AY102" s="17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7" t="s">
        <v>79</v>
      </c>
      <c r="BK102" s="218">
        <f>ROUND(I102*H102,2)</f>
        <v>0</v>
      </c>
      <c r="BL102" s="17" t="s">
        <v>139</v>
      </c>
      <c r="BM102" s="217" t="s">
        <v>704</v>
      </c>
    </row>
    <row r="103" s="13" customFormat="1">
      <c r="A103" s="13"/>
      <c r="B103" s="219"/>
      <c r="C103" s="220"/>
      <c r="D103" s="221" t="s">
        <v>148</v>
      </c>
      <c r="E103" s="222" t="s">
        <v>19</v>
      </c>
      <c r="F103" s="223" t="s">
        <v>705</v>
      </c>
      <c r="G103" s="220"/>
      <c r="H103" s="224">
        <v>1</v>
      </c>
      <c r="I103" s="225"/>
      <c r="J103" s="220"/>
      <c r="K103" s="220"/>
      <c r="L103" s="226"/>
      <c r="M103" s="227"/>
      <c r="N103" s="228"/>
      <c r="O103" s="228"/>
      <c r="P103" s="228"/>
      <c r="Q103" s="228"/>
      <c r="R103" s="228"/>
      <c r="S103" s="228"/>
      <c r="T103" s="22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0" t="s">
        <v>148</v>
      </c>
      <c r="AU103" s="230" t="s">
        <v>81</v>
      </c>
      <c r="AV103" s="13" t="s">
        <v>81</v>
      </c>
      <c r="AW103" s="13" t="s">
        <v>33</v>
      </c>
      <c r="AX103" s="13" t="s">
        <v>79</v>
      </c>
      <c r="AY103" s="230" t="s">
        <v>132</v>
      </c>
    </row>
    <row r="104" s="2" customFormat="1" ht="44.25" customHeight="1">
      <c r="A104" s="38"/>
      <c r="B104" s="39"/>
      <c r="C104" s="205" t="s">
        <v>172</v>
      </c>
      <c r="D104" s="205" t="s">
        <v>135</v>
      </c>
      <c r="E104" s="206" t="s">
        <v>706</v>
      </c>
      <c r="F104" s="207" t="s">
        <v>707</v>
      </c>
      <c r="G104" s="208" t="s">
        <v>341</v>
      </c>
      <c r="H104" s="209">
        <v>1</v>
      </c>
      <c r="I104" s="210"/>
      <c r="J104" s="211">
        <f>ROUND(I104*H104,2)</f>
        <v>0</v>
      </c>
      <c r="K104" s="212"/>
      <c r="L104" s="44"/>
      <c r="M104" s="213" t="s">
        <v>19</v>
      </c>
      <c r="N104" s="214" t="s">
        <v>42</v>
      </c>
      <c r="O104" s="84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7" t="s">
        <v>216</v>
      </c>
      <c r="AT104" s="217" t="s">
        <v>135</v>
      </c>
      <c r="AU104" s="217" t="s">
        <v>81</v>
      </c>
      <c r="AY104" s="17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7" t="s">
        <v>79</v>
      </c>
      <c r="BK104" s="218">
        <f>ROUND(I104*H104,2)</f>
        <v>0</v>
      </c>
      <c r="BL104" s="17" t="s">
        <v>216</v>
      </c>
      <c r="BM104" s="217" t="s">
        <v>708</v>
      </c>
    </row>
    <row r="105" s="12" customFormat="1" ht="22.8" customHeight="1">
      <c r="A105" s="12"/>
      <c r="B105" s="189"/>
      <c r="C105" s="190"/>
      <c r="D105" s="191" t="s">
        <v>70</v>
      </c>
      <c r="E105" s="203" t="s">
        <v>709</v>
      </c>
      <c r="F105" s="203" t="s">
        <v>710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SUM(P106:P122)</f>
        <v>0</v>
      </c>
      <c r="Q105" s="197"/>
      <c r="R105" s="198">
        <f>SUM(R106:R122)</f>
        <v>0.015700000000000002</v>
      </c>
      <c r="S105" s="197"/>
      <c r="T105" s="199">
        <f>SUM(T106:T122)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79</v>
      </c>
      <c r="AT105" s="201" t="s">
        <v>70</v>
      </c>
      <c r="AU105" s="201" t="s">
        <v>79</v>
      </c>
      <c r="AY105" s="200" t="s">
        <v>132</v>
      </c>
      <c r="BK105" s="202">
        <f>SUM(BK106:BK122)</f>
        <v>0</v>
      </c>
    </row>
    <row r="106" s="2" customFormat="1" ht="16.5" customHeight="1">
      <c r="A106" s="38"/>
      <c r="B106" s="39"/>
      <c r="C106" s="205" t="s">
        <v>177</v>
      </c>
      <c r="D106" s="205" t="s">
        <v>135</v>
      </c>
      <c r="E106" s="206" t="s">
        <v>711</v>
      </c>
      <c r="F106" s="207" t="s">
        <v>712</v>
      </c>
      <c r="G106" s="208" t="s">
        <v>341</v>
      </c>
      <c r="H106" s="209">
        <v>1</v>
      </c>
      <c r="I106" s="210"/>
      <c r="J106" s="211">
        <f>ROUND(I106*H106,2)</f>
        <v>0</v>
      </c>
      <c r="K106" s="212"/>
      <c r="L106" s="44"/>
      <c r="M106" s="213" t="s">
        <v>19</v>
      </c>
      <c r="N106" s="214" t="s">
        <v>42</v>
      </c>
      <c r="O106" s="84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7" t="s">
        <v>139</v>
      </c>
      <c r="AT106" s="217" t="s">
        <v>135</v>
      </c>
      <c r="AU106" s="217" t="s">
        <v>81</v>
      </c>
      <c r="AY106" s="17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7" t="s">
        <v>79</v>
      </c>
      <c r="BK106" s="218">
        <f>ROUND(I106*H106,2)</f>
        <v>0</v>
      </c>
      <c r="BL106" s="17" t="s">
        <v>139</v>
      </c>
      <c r="BM106" s="217" t="s">
        <v>713</v>
      </c>
    </row>
    <row r="107" s="2" customFormat="1" ht="33" customHeight="1">
      <c r="A107" s="38"/>
      <c r="B107" s="39"/>
      <c r="C107" s="205" t="s">
        <v>183</v>
      </c>
      <c r="D107" s="205" t="s">
        <v>135</v>
      </c>
      <c r="E107" s="206" t="s">
        <v>714</v>
      </c>
      <c r="F107" s="207" t="s">
        <v>715</v>
      </c>
      <c r="G107" s="208" t="s">
        <v>196</v>
      </c>
      <c r="H107" s="209">
        <v>8</v>
      </c>
      <c r="I107" s="210"/>
      <c r="J107" s="211">
        <f>ROUND(I107*H107,2)</f>
        <v>0</v>
      </c>
      <c r="K107" s="212"/>
      <c r="L107" s="44"/>
      <c r="M107" s="213" t="s">
        <v>19</v>
      </c>
      <c r="N107" s="214" t="s">
        <v>42</v>
      </c>
      <c r="O107" s="84"/>
      <c r="P107" s="215">
        <f>O107*H107</f>
        <v>0</v>
      </c>
      <c r="Q107" s="215">
        <v>0.00084000000000000003</v>
      </c>
      <c r="R107" s="215">
        <f>Q107*H107</f>
        <v>0.0067200000000000003</v>
      </c>
      <c r="S107" s="215">
        <v>0</v>
      </c>
      <c r="T107" s="21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7" t="s">
        <v>139</v>
      </c>
      <c r="AT107" s="217" t="s">
        <v>135</v>
      </c>
      <c r="AU107" s="217" t="s">
        <v>81</v>
      </c>
      <c r="AY107" s="17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7" t="s">
        <v>79</v>
      </c>
      <c r="BK107" s="218">
        <f>ROUND(I107*H107,2)</f>
        <v>0</v>
      </c>
      <c r="BL107" s="17" t="s">
        <v>139</v>
      </c>
      <c r="BM107" s="217" t="s">
        <v>716</v>
      </c>
    </row>
    <row r="108" s="13" customFormat="1">
      <c r="A108" s="13"/>
      <c r="B108" s="219"/>
      <c r="C108" s="220"/>
      <c r="D108" s="221" t="s">
        <v>148</v>
      </c>
      <c r="E108" s="222" t="s">
        <v>19</v>
      </c>
      <c r="F108" s="223" t="s">
        <v>172</v>
      </c>
      <c r="G108" s="220"/>
      <c r="H108" s="224">
        <v>8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148</v>
      </c>
      <c r="AU108" s="230" t="s">
        <v>81</v>
      </c>
      <c r="AV108" s="13" t="s">
        <v>81</v>
      </c>
      <c r="AW108" s="13" t="s">
        <v>33</v>
      </c>
      <c r="AX108" s="13" t="s">
        <v>79</v>
      </c>
      <c r="AY108" s="230" t="s">
        <v>132</v>
      </c>
    </row>
    <row r="109" s="2" customFormat="1" ht="33" customHeight="1">
      <c r="A109" s="38"/>
      <c r="B109" s="39"/>
      <c r="C109" s="205" t="s">
        <v>188</v>
      </c>
      <c r="D109" s="205" t="s">
        <v>135</v>
      </c>
      <c r="E109" s="206" t="s">
        <v>717</v>
      </c>
      <c r="F109" s="207" t="s">
        <v>718</v>
      </c>
      <c r="G109" s="208" t="s">
        <v>196</v>
      </c>
      <c r="H109" s="209">
        <v>1.5</v>
      </c>
      <c r="I109" s="210"/>
      <c r="J109" s="211">
        <f>ROUND(I109*H109,2)</f>
        <v>0</v>
      </c>
      <c r="K109" s="212"/>
      <c r="L109" s="44"/>
      <c r="M109" s="213" t="s">
        <v>19</v>
      </c>
      <c r="N109" s="214" t="s">
        <v>42</v>
      </c>
      <c r="O109" s="84"/>
      <c r="P109" s="215">
        <f>O109*H109</f>
        <v>0</v>
      </c>
      <c r="Q109" s="215">
        <v>0.00097999999999999997</v>
      </c>
      <c r="R109" s="215">
        <f>Q109*H109</f>
        <v>0.00147</v>
      </c>
      <c r="S109" s="215">
        <v>0</v>
      </c>
      <c r="T109" s="21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7" t="s">
        <v>139</v>
      </c>
      <c r="AT109" s="217" t="s">
        <v>135</v>
      </c>
      <c r="AU109" s="217" t="s">
        <v>81</v>
      </c>
      <c r="AY109" s="17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7" t="s">
        <v>79</v>
      </c>
      <c r="BK109" s="218">
        <f>ROUND(I109*H109,2)</f>
        <v>0</v>
      </c>
      <c r="BL109" s="17" t="s">
        <v>139</v>
      </c>
      <c r="BM109" s="217" t="s">
        <v>719</v>
      </c>
    </row>
    <row r="110" s="13" customFormat="1">
      <c r="A110" s="13"/>
      <c r="B110" s="219"/>
      <c r="C110" s="220"/>
      <c r="D110" s="221" t="s">
        <v>148</v>
      </c>
      <c r="E110" s="222" t="s">
        <v>19</v>
      </c>
      <c r="F110" s="223" t="s">
        <v>687</v>
      </c>
      <c r="G110" s="220"/>
      <c r="H110" s="224">
        <v>1.5</v>
      </c>
      <c r="I110" s="225"/>
      <c r="J110" s="220"/>
      <c r="K110" s="220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148</v>
      </c>
      <c r="AU110" s="230" t="s">
        <v>81</v>
      </c>
      <c r="AV110" s="13" t="s">
        <v>81</v>
      </c>
      <c r="AW110" s="13" t="s">
        <v>33</v>
      </c>
      <c r="AX110" s="13" t="s">
        <v>79</v>
      </c>
      <c r="AY110" s="230" t="s">
        <v>132</v>
      </c>
    </row>
    <row r="111" s="2" customFormat="1" ht="55.5" customHeight="1">
      <c r="A111" s="38"/>
      <c r="B111" s="39"/>
      <c r="C111" s="205" t="s">
        <v>193</v>
      </c>
      <c r="D111" s="205" t="s">
        <v>135</v>
      </c>
      <c r="E111" s="206" t="s">
        <v>720</v>
      </c>
      <c r="F111" s="207" t="s">
        <v>721</v>
      </c>
      <c r="G111" s="208" t="s">
        <v>196</v>
      </c>
      <c r="H111" s="209">
        <v>9.5</v>
      </c>
      <c r="I111" s="210"/>
      <c r="J111" s="211">
        <f>ROUND(I111*H111,2)</f>
        <v>0</v>
      </c>
      <c r="K111" s="212"/>
      <c r="L111" s="44"/>
      <c r="M111" s="213" t="s">
        <v>19</v>
      </c>
      <c r="N111" s="214" t="s">
        <v>42</v>
      </c>
      <c r="O111" s="84"/>
      <c r="P111" s="215">
        <f>O111*H111</f>
        <v>0</v>
      </c>
      <c r="Q111" s="215">
        <v>5.0000000000000002E-05</v>
      </c>
      <c r="R111" s="215">
        <f>Q111*H111</f>
        <v>0.000475</v>
      </c>
      <c r="S111" s="215">
        <v>0</v>
      </c>
      <c r="T111" s="21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7" t="s">
        <v>139</v>
      </c>
      <c r="AT111" s="217" t="s">
        <v>135</v>
      </c>
      <c r="AU111" s="217" t="s">
        <v>81</v>
      </c>
      <c r="AY111" s="17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7" t="s">
        <v>79</v>
      </c>
      <c r="BK111" s="218">
        <f>ROUND(I111*H111,2)</f>
        <v>0</v>
      </c>
      <c r="BL111" s="17" t="s">
        <v>139</v>
      </c>
      <c r="BM111" s="217" t="s">
        <v>722</v>
      </c>
    </row>
    <row r="112" s="13" customFormat="1">
      <c r="A112" s="13"/>
      <c r="B112" s="219"/>
      <c r="C112" s="220"/>
      <c r="D112" s="221" t="s">
        <v>148</v>
      </c>
      <c r="E112" s="222" t="s">
        <v>19</v>
      </c>
      <c r="F112" s="223" t="s">
        <v>723</v>
      </c>
      <c r="G112" s="220"/>
      <c r="H112" s="224">
        <v>9.5</v>
      </c>
      <c r="I112" s="225"/>
      <c r="J112" s="220"/>
      <c r="K112" s="220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148</v>
      </c>
      <c r="AU112" s="230" t="s">
        <v>81</v>
      </c>
      <c r="AV112" s="13" t="s">
        <v>81</v>
      </c>
      <c r="AW112" s="13" t="s">
        <v>33</v>
      </c>
      <c r="AX112" s="13" t="s">
        <v>79</v>
      </c>
      <c r="AY112" s="230" t="s">
        <v>132</v>
      </c>
    </row>
    <row r="113" s="2" customFormat="1" ht="21.75" customHeight="1">
      <c r="A113" s="38"/>
      <c r="B113" s="39"/>
      <c r="C113" s="205" t="s">
        <v>200</v>
      </c>
      <c r="D113" s="205" t="s">
        <v>135</v>
      </c>
      <c r="E113" s="206" t="s">
        <v>724</v>
      </c>
      <c r="F113" s="207" t="s">
        <v>725</v>
      </c>
      <c r="G113" s="208" t="s">
        <v>138</v>
      </c>
      <c r="H113" s="209">
        <v>5</v>
      </c>
      <c r="I113" s="210"/>
      <c r="J113" s="211">
        <f>ROUND(I113*H113,2)</f>
        <v>0</v>
      </c>
      <c r="K113" s="212"/>
      <c r="L113" s="44"/>
      <c r="M113" s="213" t="s">
        <v>19</v>
      </c>
      <c r="N113" s="214" t="s">
        <v>42</v>
      </c>
      <c r="O113" s="84"/>
      <c r="P113" s="215">
        <f>O113*H113</f>
        <v>0</v>
      </c>
      <c r="Q113" s="215">
        <v>0.00012999999999999999</v>
      </c>
      <c r="R113" s="215">
        <f>Q113*H113</f>
        <v>0.00064999999999999997</v>
      </c>
      <c r="S113" s="215">
        <v>0</v>
      </c>
      <c r="T113" s="21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7" t="s">
        <v>139</v>
      </c>
      <c r="AT113" s="217" t="s">
        <v>135</v>
      </c>
      <c r="AU113" s="217" t="s">
        <v>81</v>
      </c>
      <c r="AY113" s="17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7" t="s">
        <v>79</v>
      </c>
      <c r="BK113" s="218">
        <f>ROUND(I113*H113,2)</f>
        <v>0</v>
      </c>
      <c r="BL113" s="17" t="s">
        <v>139</v>
      </c>
      <c r="BM113" s="217" t="s">
        <v>726</v>
      </c>
    </row>
    <row r="114" s="13" customFormat="1">
      <c r="A114" s="13"/>
      <c r="B114" s="219"/>
      <c r="C114" s="220"/>
      <c r="D114" s="221" t="s">
        <v>148</v>
      </c>
      <c r="E114" s="222" t="s">
        <v>19</v>
      </c>
      <c r="F114" s="223" t="s">
        <v>727</v>
      </c>
      <c r="G114" s="220"/>
      <c r="H114" s="224">
        <v>5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148</v>
      </c>
      <c r="AU114" s="230" t="s">
        <v>81</v>
      </c>
      <c r="AV114" s="13" t="s">
        <v>81</v>
      </c>
      <c r="AW114" s="13" t="s">
        <v>33</v>
      </c>
      <c r="AX114" s="13" t="s">
        <v>79</v>
      </c>
      <c r="AY114" s="230" t="s">
        <v>132</v>
      </c>
    </row>
    <row r="115" s="2" customFormat="1" ht="21.75" customHeight="1">
      <c r="A115" s="38"/>
      <c r="B115" s="39"/>
      <c r="C115" s="205" t="s">
        <v>206</v>
      </c>
      <c r="D115" s="205" t="s">
        <v>135</v>
      </c>
      <c r="E115" s="206" t="s">
        <v>728</v>
      </c>
      <c r="F115" s="207" t="s">
        <v>729</v>
      </c>
      <c r="G115" s="208" t="s">
        <v>730</v>
      </c>
      <c r="H115" s="209">
        <v>4</v>
      </c>
      <c r="I115" s="210"/>
      <c r="J115" s="211">
        <f>ROUND(I115*H115,2)</f>
        <v>0</v>
      </c>
      <c r="K115" s="212"/>
      <c r="L115" s="44"/>
      <c r="M115" s="213" t="s">
        <v>19</v>
      </c>
      <c r="N115" s="214" t="s">
        <v>42</v>
      </c>
      <c r="O115" s="84"/>
      <c r="P115" s="215">
        <f>O115*H115</f>
        <v>0</v>
      </c>
      <c r="Q115" s="215">
        <v>0.00025000000000000001</v>
      </c>
      <c r="R115" s="215">
        <f>Q115*H115</f>
        <v>0.001</v>
      </c>
      <c r="S115" s="215">
        <v>0</v>
      </c>
      <c r="T115" s="21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7" t="s">
        <v>139</v>
      </c>
      <c r="AT115" s="217" t="s">
        <v>135</v>
      </c>
      <c r="AU115" s="217" t="s">
        <v>81</v>
      </c>
      <c r="AY115" s="17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7" t="s">
        <v>79</v>
      </c>
      <c r="BK115" s="218">
        <f>ROUND(I115*H115,2)</f>
        <v>0</v>
      </c>
      <c r="BL115" s="17" t="s">
        <v>139</v>
      </c>
      <c r="BM115" s="217" t="s">
        <v>731</v>
      </c>
    </row>
    <row r="116" s="13" customFormat="1">
      <c r="A116" s="13"/>
      <c r="B116" s="219"/>
      <c r="C116" s="220"/>
      <c r="D116" s="221" t="s">
        <v>148</v>
      </c>
      <c r="E116" s="222" t="s">
        <v>19</v>
      </c>
      <c r="F116" s="223" t="s">
        <v>732</v>
      </c>
      <c r="G116" s="220"/>
      <c r="H116" s="224">
        <v>4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148</v>
      </c>
      <c r="AU116" s="230" t="s">
        <v>81</v>
      </c>
      <c r="AV116" s="13" t="s">
        <v>81</v>
      </c>
      <c r="AW116" s="13" t="s">
        <v>33</v>
      </c>
      <c r="AX116" s="13" t="s">
        <v>79</v>
      </c>
      <c r="AY116" s="230" t="s">
        <v>132</v>
      </c>
    </row>
    <row r="117" s="2" customFormat="1" ht="16.5" customHeight="1">
      <c r="A117" s="38"/>
      <c r="B117" s="39"/>
      <c r="C117" s="205" t="s">
        <v>8</v>
      </c>
      <c r="D117" s="205" t="s">
        <v>135</v>
      </c>
      <c r="E117" s="206" t="s">
        <v>733</v>
      </c>
      <c r="F117" s="207" t="s">
        <v>734</v>
      </c>
      <c r="G117" s="208" t="s">
        <v>138</v>
      </c>
      <c r="H117" s="209">
        <v>2</v>
      </c>
      <c r="I117" s="210"/>
      <c r="J117" s="211">
        <f>ROUND(I117*H117,2)</f>
        <v>0</v>
      </c>
      <c r="K117" s="212"/>
      <c r="L117" s="44"/>
      <c r="M117" s="213" t="s">
        <v>19</v>
      </c>
      <c r="N117" s="214" t="s">
        <v>42</v>
      </c>
      <c r="O117" s="84"/>
      <c r="P117" s="215">
        <f>O117*H117</f>
        <v>0</v>
      </c>
      <c r="Q117" s="215">
        <v>0.00056999999999999998</v>
      </c>
      <c r="R117" s="215">
        <f>Q117*H117</f>
        <v>0.00114</v>
      </c>
      <c r="S117" s="215">
        <v>0</v>
      </c>
      <c r="T117" s="21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7" t="s">
        <v>139</v>
      </c>
      <c r="AT117" s="217" t="s">
        <v>135</v>
      </c>
      <c r="AU117" s="217" t="s">
        <v>81</v>
      </c>
      <c r="AY117" s="17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7" t="s">
        <v>79</v>
      </c>
      <c r="BK117" s="218">
        <f>ROUND(I117*H117,2)</f>
        <v>0</v>
      </c>
      <c r="BL117" s="17" t="s">
        <v>139</v>
      </c>
      <c r="BM117" s="217" t="s">
        <v>735</v>
      </c>
    </row>
    <row r="118" s="2" customFormat="1" ht="21.75" customHeight="1">
      <c r="A118" s="38"/>
      <c r="B118" s="39"/>
      <c r="C118" s="205" t="s">
        <v>216</v>
      </c>
      <c r="D118" s="205" t="s">
        <v>135</v>
      </c>
      <c r="E118" s="206" t="s">
        <v>736</v>
      </c>
      <c r="F118" s="207" t="s">
        <v>737</v>
      </c>
      <c r="G118" s="208" t="s">
        <v>138</v>
      </c>
      <c r="H118" s="209">
        <v>1</v>
      </c>
      <c r="I118" s="210"/>
      <c r="J118" s="211">
        <f>ROUND(I118*H118,2)</f>
        <v>0</v>
      </c>
      <c r="K118" s="212"/>
      <c r="L118" s="44"/>
      <c r="M118" s="213" t="s">
        <v>19</v>
      </c>
      <c r="N118" s="214" t="s">
        <v>42</v>
      </c>
      <c r="O118" s="84"/>
      <c r="P118" s="215">
        <f>O118*H118</f>
        <v>0</v>
      </c>
      <c r="Q118" s="215">
        <v>0.00035</v>
      </c>
      <c r="R118" s="215">
        <f>Q118*H118</f>
        <v>0.00035</v>
      </c>
      <c r="S118" s="215">
        <v>0</v>
      </c>
      <c r="T118" s="21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7" t="s">
        <v>139</v>
      </c>
      <c r="AT118" s="217" t="s">
        <v>135</v>
      </c>
      <c r="AU118" s="217" t="s">
        <v>81</v>
      </c>
      <c r="AY118" s="17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7" t="s">
        <v>79</v>
      </c>
      <c r="BK118" s="218">
        <f>ROUND(I118*H118,2)</f>
        <v>0</v>
      </c>
      <c r="BL118" s="17" t="s">
        <v>139</v>
      </c>
      <c r="BM118" s="217" t="s">
        <v>738</v>
      </c>
    </row>
    <row r="119" s="2" customFormat="1" ht="33" customHeight="1">
      <c r="A119" s="38"/>
      <c r="B119" s="39"/>
      <c r="C119" s="205" t="s">
        <v>222</v>
      </c>
      <c r="D119" s="205" t="s">
        <v>135</v>
      </c>
      <c r="E119" s="206" t="s">
        <v>739</v>
      </c>
      <c r="F119" s="207" t="s">
        <v>740</v>
      </c>
      <c r="G119" s="208" t="s">
        <v>196</v>
      </c>
      <c r="H119" s="209">
        <v>9.5</v>
      </c>
      <c r="I119" s="210"/>
      <c r="J119" s="211">
        <f>ROUND(I119*H119,2)</f>
        <v>0</v>
      </c>
      <c r="K119" s="212"/>
      <c r="L119" s="44"/>
      <c r="M119" s="213" t="s">
        <v>19</v>
      </c>
      <c r="N119" s="214" t="s">
        <v>42</v>
      </c>
      <c r="O119" s="84"/>
      <c r="P119" s="215">
        <f>O119*H119</f>
        <v>0</v>
      </c>
      <c r="Q119" s="215">
        <v>0.00040000000000000002</v>
      </c>
      <c r="R119" s="215">
        <f>Q119*H119</f>
        <v>0.0038</v>
      </c>
      <c r="S119" s="215">
        <v>0</v>
      </c>
      <c r="T119" s="21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7" t="s">
        <v>139</v>
      </c>
      <c r="AT119" s="217" t="s">
        <v>135</v>
      </c>
      <c r="AU119" s="217" t="s">
        <v>81</v>
      </c>
      <c r="AY119" s="17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7" t="s">
        <v>79</v>
      </c>
      <c r="BK119" s="218">
        <f>ROUND(I119*H119,2)</f>
        <v>0</v>
      </c>
      <c r="BL119" s="17" t="s">
        <v>139</v>
      </c>
      <c r="BM119" s="217" t="s">
        <v>741</v>
      </c>
    </row>
    <row r="120" s="13" customFormat="1">
      <c r="A120" s="13"/>
      <c r="B120" s="219"/>
      <c r="C120" s="220"/>
      <c r="D120" s="221" t="s">
        <v>148</v>
      </c>
      <c r="E120" s="222" t="s">
        <v>19</v>
      </c>
      <c r="F120" s="223" t="s">
        <v>742</v>
      </c>
      <c r="G120" s="220"/>
      <c r="H120" s="224">
        <v>9.5</v>
      </c>
      <c r="I120" s="225"/>
      <c r="J120" s="220"/>
      <c r="K120" s="220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148</v>
      </c>
      <c r="AU120" s="230" t="s">
        <v>81</v>
      </c>
      <c r="AV120" s="13" t="s">
        <v>81</v>
      </c>
      <c r="AW120" s="13" t="s">
        <v>33</v>
      </c>
      <c r="AX120" s="13" t="s">
        <v>79</v>
      </c>
      <c r="AY120" s="230" t="s">
        <v>132</v>
      </c>
    </row>
    <row r="121" s="2" customFormat="1" ht="33" customHeight="1">
      <c r="A121" s="38"/>
      <c r="B121" s="39"/>
      <c r="C121" s="205" t="s">
        <v>227</v>
      </c>
      <c r="D121" s="205" t="s">
        <v>135</v>
      </c>
      <c r="E121" s="206" t="s">
        <v>743</v>
      </c>
      <c r="F121" s="207" t="s">
        <v>744</v>
      </c>
      <c r="G121" s="208" t="s">
        <v>196</v>
      </c>
      <c r="H121" s="209">
        <v>9.5</v>
      </c>
      <c r="I121" s="210"/>
      <c r="J121" s="211">
        <f>ROUND(I121*H121,2)</f>
        <v>0</v>
      </c>
      <c r="K121" s="212"/>
      <c r="L121" s="44"/>
      <c r="M121" s="213" t="s">
        <v>19</v>
      </c>
      <c r="N121" s="214" t="s">
        <v>42</v>
      </c>
      <c r="O121" s="84"/>
      <c r="P121" s="215">
        <f>O121*H121</f>
        <v>0</v>
      </c>
      <c r="Q121" s="215">
        <v>1.0000000000000001E-05</v>
      </c>
      <c r="R121" s="215">
        <f>Q121*H121</f>
        <v>9.5000000000000005E-05</v>
      </c>
      <c r="S121" s="215">
        <v>0</v>
      </c>
      <c r="T121" s="216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7" t="s">
        <v>139</v>
      </c>
      <c r="AT121" s="217" t="s">
        <v>135</v>
      </c>
      <c r="AU121" s="217" t="s">
        <v>81</v>
      </c>
      <c r="AY121" s="17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7" t="s">
        <v>79</v>
      </c>
      <c r="BK121" s="218">
        <f>ROUND(I121*H121,2)</f>
        <v>0</v>
      </c>
      <c r="BL121" s="17" t="s">
        <v>139</v>
      </c>
      <c r="BM121" s="217" t="s">
        <v>745</v>
      </c>
    </row>
    <row r="122" s="2" customFormat="1" ht="44.25" customHeight="1">
      <c r="A122" s="38"/>
      <c r="B122" s="39"/>
      <c r="C122" s="205" t="s">
        <v>231</v>
      </c>
      <c r="D122" s="205" t="s">
        <v>135</v>
      </c>
      <c r="E122" s="206" t="s">
        <v>746</v>
      </c>
      <c r="F122" s="207" t="s">
        <v>747</v>
      </c>
      <c r="G122" s="208" t="s">
        <v>341</v>
      </c>
      <c r="H122" s="209">
        <v>1</v>
      </c>
      <c r="I122" s="210"/>
      <c r="J122" s="211">
        <f>ROUND(I122*H122,2)</f>
        <v>0</v>
      </c>
      <c r="K122" s="212"/>
      <c r="L122" s="44"/>
      <c r="M122" s="213" t="s">
        <v>19</v>
      </c>
      <c r="N122" s="214" t="s">
        <v>42</v>
      </c>
      <c r="O122" s="84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7" t="s">
        <v>216</v>
      </c>
      <c r="AT122" s="217" t="s">
        <v>135</v>
      </c>
      <c r="AU122" s="217" t="s">
        <v>81</v>
      </c>
      <c r="AY122" s="17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7" t="s">
        <v>79</v>
      </c>
      <c r="BK122" s="218">
        <f>ROUND(I122*H122,2)</f>
        <v>0</v>
      </c>
      <c r="BL122" s="17" t="s">
        <v>216</v>
      </c>
      <c r="BM122" s="217" t="s">
        <v>748</v>
      </c>
    </row>
    <row r="123" s="12" customFormat="1" ht="22.8" customHeight="1">
      <c r="A123" s="12"/>
      <c r="B123" s="189"/>
      <c r="C123" s="190"/>
      <c r="D123" s="191" t="s">
        <v>70</v>
      </c>
      <c r="E123" s="203" t="s">
        <v>336</v>
      </c>
      <c r="F123" s="203" t="s">
        <v>337</v>
      </c>
      <c r="G123" s="190"/>
      <c r="H123" s="190"/>
      <c r="I123" s="193"/>
      <c r="J123" s="204">
        <f>BK123</f>
        <v>0</v>
      </c>
      <c r="K123" s="190"/>
      <c r="L123" s="195"/>
      <c r="M123" s="196"/>
      <c r="N123" s="197"/>
      <c r="O123" s="197"/>
      <c r="P123" s="198">
        <f>SUM(P124:P138)</f>
        <v>0</v>
      </c>
      <c r="Q123" s="197"/>
      <c r="R123" s="198">
        <f>SUM(R124:R138)</f>
        <v>0.045840000000000006</v>
      </c>
      <c r="S123" s="197"/>
      <c r="T123" s="199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0" t="s">
        <v>79</v>
      </c>
      <c r="AT123" s="201" t="s">
        <v>70</v>
      </c>
      <c r="AU123" s="201" t="s">
        <v>79</v>
      </c>
      <c r="AY123" s="200" t="s">
        <v>132</v>
      </c>
      <c r="BK123" s="202">
        <f>SUM(BK124:BK138)</f>
        <v>0</v>
      </c>
    </row>
    <row r="124" s="2" customFormat="1" ht="33" customHeight="1">
      <c r="A124" s="38"/>
      <c r="B124" s="39"/>
      <c r="C124" s="205" t="s">
        <v>235</v>
      </c>
      <c r="D124" s="205" t="s">
        <v>135</v>
      </c>
      <c r="E124" s="206" t="s">
        <v>749</v>
      </c>
      <c r="F124" s="207" t="s">
        <v>750</v>
      </c>
      <c r="G124" s="208" t="s">
        <v>346</v>
      </c>
      <c r="H124" s="209">
        <v>1</v>
      </c>
      <c r="I124" s="210"/>
      <c r="J124" s="211">
        <f>ROUND(I124*H124,2)</f>
        <v>0</v>
      </c>
      <c r="K124" s="212"/>
      <c r="L124" s="44"/>
      <c r="M124" s="213" t="s">
        <v>19</v>
      </c>
      <c r="N124" s="214" t="s">
        <v>42</v>
      </c>
      <c r="O124" s="84"/>
      <c r="P124" s="215">
        <f>O124*H124</f>
        <v>0</v>
      </c>
      <c r="Q124" s="215">
        <v>0.016969999999999999</v>
      </c>
      <c r="R124" s="215">
        <f>Q124*H124</f>
        <v>0.016969999999999999</v>
      </c>
      <c r="S124" s="215">
        <v>0</v>
      </c>
      <c r="T124" s="21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7" t="s">
        <v>139</v>
      </c>
      <c r="AT124" s="217" t="s">
        <v>135</v>
      </c>
      <c r="AU124" s="217" t="s">
        <v>81</v>
      </c>
      <c r="AY124" s="17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7" t="s">
        <v>79</v>
      </c>
      <c r="BK124" s="218">
        <f>ROUND(I124*H124,2)</f>
        <v>0</v>
      </c>
      <c r="BL124" s="17" t="s">
        <v>139</v>
      </c>
      <c r="BM124" s="217" t="s">
        <v>751</v>
      </c>
    </row>
    <row r="125" s="2" customFormat="1" ht="33" customHeight="1">
      <c r="A125" s="38"/>
      <c r="B125" s="39"/>
      <c r="C125" s="205" t="s">
        <v>7</v>
      </c>
      <c r="D125" s="205" t="s">
        <v>135</v>
      </c>
      <c r="E125" s="206" t="s">
        <v>752</v>
      </c>
      <c r="F125" s="207" t="s">
        <v>753</v>
      </c>
      <c r="G125" s="208" t="s">
        <v>346</v>
      </c>
      <c r="H125" s="209">
        <v>1</v>
      </c>
      <c r="I125" s="210"/>
      <c r="J125" s="211">
        <f>ROUND(I125*H125,2)</f>
        <v>0</v>
      </c>
      <c r="K125" s="212"/>
      <c r="L125" s="44"/>
      <c r="M125" s="213" t="s">
        <v>19</v>
      </c>
      <c r="N125" s="214" t="s">
        <v>42</v>
      </c>
      <c r="O125" s="84"/>
      <c r="P125" s="215">
        <f>O125*H125</f>
        <v>0</v>
      </c>
      <c r="Q125" s="215">
        <v>0.014970000000000001</v>
      </c>
      <c r="R125" s="215">
        <f>Q125*H125</f>
        <v>0.014970000000000001</v>
      </c>
      <c r="S125" s="215">
        <v>0</v>
      </c>
      <c r="T125" s="21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7" t="s">
        <v>139</v>
      </c>
      <c r="AT125" s="217" t="s">
        <v>135</v>
      </c>
      <c r="AU125" s="217" t="s">
        <v>81</v>
      </c>
      <c r="AY125" s="17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7" t="s">
        <v>79</v>
      </c>
      <c r="BK125" s="218">
        <f>ROUND(I125*H125,2)</f>
        <v>0</v>
      </c>
      <c r="BL125" s="17" t="s">
        <v>139</v>
      </c>
      <c r="BM125" s="217" t="s">
        <v>754</v>
      </c>
    </row>
    <row r="126" s="14" customFormat="1">
      <c r="A126" s="14"/>
      <c r="B126" s="231"/>
      <c r="C126" s="232"/>
      <c r="D126" s="221" t="s">
        <v>148</v>
      </c>
      <c r="E126" s="233" t="s">
        <v>19</v>
      </c>
      <c r="F126" s="234" t="s">
        <v>755</v>
      </c>
      <c r="G126" s="232"/>
      <c r="H126" s="233" t="s">
        <v>19</v>
      </c>
      <c r="I126" s="235"/>
      <c r="J126" s="232"/>
      <c r="K126" s="232"/>
      <c r="L126" s="236"/>
      <c r="M126" s="237"/>
      <c r="N126" s="238"/>
      <c r="O126" s="238"/>
      <c r="P126" s="238"/>
      <c r="Q126" s="238"/>
      <c r="R126" s="238"/>
      <c r="S126" s="238"/>
      <c r="T126" s="23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0" t="s">
        <v>148</v>
      </c>
      <c r="AU126" s="240" t="s">
        <v>81</v>
      </c>
      <c r="AV126" s="14" t="s">
        <v>79</v>
      </c>
      <c r="AW126" s="14" t="s">
        <v>33</v>
      </c>
      <c r="AX126" s="14" t="s">
        <v>71</v>
      </c>
      <c r="AY126" s="240" t="s">
        <v>132</v>
      </c>
    </row>
    <row r="127" s="13" customFormat="1">
      <c r="A127" s="13"/>
      <c r="B127" s="219"/>
      <c r="C127" s="220"/>
      <c r="D127" s="221" t="s">
        <v>148</v>
      </c>
      <c r="E127" s="222" t="s">
        <v>19</v>
      </c>
      <c r="F127" s="223" t="s">
        <v>79</v>
      </c>
      <c r="G127" s="220"/>
      <c r="H127" s="224">
        <v>1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148</v>
      </c>
      <c r="AU127" s="230" t="s">
        <v>81</v>
      </c>
      <c r="AV127" s="13" t="s">
        <v>81</v>
      </c>
      <c r="AW127" s="13" t="s">
        <v>33</v>
      </c>
      <c r="AX127" s="13" t="s">
        <v>79</v>
      </c>
      <c r="AY127" s="230" t="s">
        <v>132</v>
      </c>
    </row>
    <row r="128" s="2" customFormat="1" ht="44.25" customHeight="1">
      <c r="A128" s="38"/>
      <c r="B128" s="39"/>
      <c r="C128" s="205" t="s">
        <v>243</v>
      </c>
      <c r="D128" s="205" t="s">
        <v>135</v>
      </c>
      <c r="E128" s="206" t="s">
        <v>756</v>
      </c>
      <c r="F128" s="207" t="s">
        <v>757</v>
      </c>
      <c r="G128" s="208" t="s">
        <v>346</v>
      </c>
      <c r="H128" s="209">
        <v>1</v>
      </c>
      <c r="I128" s="210"/>
      <c r="J128" s="211">
        <f>ROUND(I128*H128,2)</f>
        <v>0</v>
      </c>
      <c r="K128" s="212"/>
      <c r="L128" s="44"/>
      <c r="M128" s="213" t="s">
        <v>19</v>
      </c>
      <c r="N128" s="214" t="s">
        <v>42</v>
      </c>
      <c r="O128" s="84"/>
      <c r="P128" s="215">
        <f>O128*H128</f>
        <v>0</v>
      </c>
      <c r="Q128" s="215">
        <v>0.010659999999999999</v>
      </c>
      <c r="R128" s="215">
        <f>Q128*H128</f>
        <v>0.010659999999999999</v>
      </c>
      <c r="S128" s="215">
        <v>0</v>
      </c>
      <c r="T128" s="21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7" t="s">
        <v>139</v>
      </c>
      <c r="AT128" s="217" t="s">
        <v>135</v>
      </c>
      <c r="AU128" s="217" t="s">
        <v>81</v>
      </c>
      <c r="AY128" s="17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7" t="s">
        <v>79</v>
      </c>
      <c r="BK128" s="218">
        <f>ROUND(I128*H128,2)</f>
        <v>0</v>
      </c>
      <c r="BL128" s="17" t="s">
        <v>139</v>
      </c>
      <c r="BM128" s="217" t="s">
        <v>758</v>
      </c>
    </row>
    <row r="129" s="2" customFormat="1" ht="21.75" customHeight="1">
      <c r="A129" s="38"/>
      <c r="B129" s="39"/>
      <c r="C129" s="205" t="s">
        <v>248</v>
      </c>
      <c r="D129" s="205" t="s">
        <v>135</v>
      </c>
      <c r="E129" s="206" t="s">
        <v>759</v>
      </c>
      <c r="F129" s="207" t="s">
        <v>760</v>
      </c>
      <c r="G129" s="208" t="s">
        <v>346</v>
      </c>
      <c r="H129" s="209">
        <v>4</v>
      </c>
      <c r="I129" s="210"/>
      <c r="J129" s="211">
        <f>ROUND(I129*H129,2)</f>
        <v>0</v>
      </c>
      <c r="K129" s="212"/>
      <c r="L129" s="44"/>
      <c r="M129" s="213" t="s">
        <v>19</v>
      </c>
      <c r="N129" s="214" t="s">
        <v>42</v>
      </c>
      <c r="O129" s="84"/>
      <c r="P129" s="215">
        <f>O129*H129</f>
        <v>0</v>
      </c>
      <c r="Q129" s="215">
        <v>0.00024000000000000001</v>
      </c>
      <c r="R129" s="215">
        <f>Q129*H129</f>
        <v>0.00096000000000000002</v>
      </c>
      <c r="S129" s="215">
        <v>0</v>
      </c>
      <c r="T129" s="21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7" t="s">
        <v>139</v>
      </c>
      <c r="AT129" s="217" t="s">
        <v>135</v>
      </c>
      <c r="AU129" s="217" t="s">
        <v>81</v>
      </c>
      <c r="AY129" s="17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7" t="s">
        <v>79</v>
      </c>
      <c r="BK129" s="218">
        <f>ROUND(I129*H129,2)</f>
        <v>0</v>
      </c>
      <c r="BL129" s="17" t="s">
        <v>139</v>
      </c>
      <c r="BM129" s="217" t="s">
        <v>761</v>
      </c>
    </row>
    <row r="130" s="14" customFormat="1">
      <c r="A130" s="14"/>
      <c r="B130" s="231"/>
      <c r="C130" s="232"/>
      <c r="D130" s="221" t="s">
        <v>148</v>
      </c>
      <c r="E130" s="233" t="s">
        <v>19</v>
      </c>
      <c r="F130" s="234" t="s">
        <v>755</v>
      </c>
      <c r="G130" s="232"/>
      <c r="H130" s="233" t="s">
        <v>19</v>
      </c>
      <c r="I130" s="235"/>
      <c r="J130" s="232"/>
      <c r="K130" s="232"/>
      <c r="L130" s="236"/>
      <c r="M130" s="237"/>
      <c r="N130" s="238"/>
      <c r="O130" s="238"/>
      <c r="P130" s="238"/>
      <c r="Q130" s="238"/>
      <c r="R130" s="238"/>
      <c r="S130" s="238"/>
      <c r="T130" s="23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0" t="s">
        <v>148</v>
      </c>
      <c r="AU130" s="240" t="s">
        <v>81</v>
      </c>
      <c r="AV130" s="14" t="s">
        <v>79</v>
      </c>
      <c r="AW130" s="14" t="s">
        <v>33</v>
      </c>
      <c r="AX130" s="14" t="s">
        <v>71</v>
      </c>
      <c r="AY130" s="240" t="s">
        <v>132</v>
      </c>
    </row>
    <row r="131" s="13" customFormat="1">
      <c r="A131" s="13"/>
      <c r="B131" s="219"/>
      <c r="C131" s="220"/>
      <c r="D131" s="221" t="s">
        <v>148</v>
      </c>
      <c r="E131" s="222" t="s">
        <v>19</v>
      </c>
      <c r="F131" s="223" t="s">
        <v>762</v>
      </c>
      <c r="G131" s="220"/>
      <c r="H131" s="224">
        <v>4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0" t="s">
        <v>148</v>
      </c>
      <c r="AU131" s="230" t="s">
        <v>81</v>
      </c>
      <c r="AV131" s="13" t="s">
        <v>81</v>
      </c>
      <c r="AW131" s="13" t="s">
        <v>33</v>
      </c>
      <c r="AX131" s="13" t="s">
        <v>79</v>
      </c>
      <c r="AY131" s="230" t="s">
        <v>132</v>
      </c>
    </row>
    <row r="132" s="2" customFormat="1" ht="21.75" customHeight="1">
      <c r="A132" s="38"/>
      <c r="B132" s="39"/>
      <c r="C132" s="205" t="s">
        <v>253</v>
      </c>
      <c r="D132" s="205" t="s">
        <v>135</v>
      </c>
      <c r="E132" s="206" t="s">
        <v>763</v>
      </c>
      <c r="F132" s="207" t="s">
        <v>764</v>
      </c>
      <c r="G132" s="208" t="s">
        <v>346</v>
      </c>
      <c r="H132" s="209">
        <v>1</v>
      </c>
      <c r="I132" s="210"/>
      <c r="J132" s="211">
        <f>ROUND(I132*H132,2)</f>
        <v>0</v>
      </c>
      <c r="K132" s="212"/>
      <c r="L132" s="44"/>
      <c r="M132" s="213" t="s">
        <v>19</v>
      </c>
      <c r="N132" s="214" t="s">
        <v>42</v>
      </c>
      <c r="O132" s="84"/>
      <c r="P132" s="215">
        <f>O132*H132</f>
        <v>0</v>
      </c>
      <c r="Q132" s="215">
        <v>0.0018</v>
      </c>
      <c r="R132" s="215">
        <f>Q132*H132</f>
        <v>0.0018</v>
      </c>
      <c r="S132" s="215">
        <v>0</v>
      </c>
      <c r="T132" s="21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7" t="s">
        <v>139</v>
      </c>
      <c r="AT132" s="217" t="s">
        <v>135</v>
      </c>
      <c r="AU132" s="217" t="s">
        <v>81</v>
      </c>
      <c r="AY132" s="17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7" t="s">
        <v>79</v>
      </c>
      <c r="BK132" s="218">
        <f>ROUND(I132*H132,2)</f>
        <v>0</v>
      </c>
      <c r="BL132" s="17" t="s">
        <v>139</v>
      </c>
      <c r="BM132" s="217" t="s">
        <v>765</v>
      </c>
    </row>
    <row r="133" s="14" customFormat="1">
      <c r="A133" s="14"/>
      <c r="B133" s="231"/>
      <c r="C133" s="232"/>
      <c r="D133" s="221" t="s">
        <v>148</v>
      </c>
      <c r="E133" s="233" t="s">
        <v>19</v>
      </c>
      <c r="F133" s="234" t="s">
        <v>755</v>
      </c>
      <c r="G133" s="232"/>
      <c r="H133" s="233" t="s">
        <v>19</v>
      </c>
      <c r="I133" s="235"/>
      <c r="J133" s="232"/>
      <c r="K133" s="232"/>
      <c r="L133" s="236"/>
      <c r="M133" s="237"/>
      <c r="N133" s="238"/>
      <c r="O133" s="238"/>
      <c r="P133" s="238"/>
      <c r="Q133" s="238"/>
      <c r="R133" s="238"/>
      <c r="S133" s="238"/>
      <c r="T133" s="23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0" t="s">
        <v>148</v>
      </c>
      <c r="AU133" s="240" t="s">
        <v>81</v>
      </c>
      <c r="AV133" s="14" t="s">
        <v>79</v>
      </c>
      <c r="AW133" s="14" t="s">
        <v>33</v>
      </c>
      <c r="AX133" s="14" t="s">
        <v>71</v>
      </c>
      <c r="AY133" s="240" t="s">
        <v>132</v>
      </c>
    </row>
    <row r="134" s="13" customFormat="1">
      <c r="A134" s="13"/>
      <c r="B134" s="219"/>
      <c r="C134" s="220"/>
      <c r="D134" s="221" t="s">
        <v>148</v>
      </c>
      <c r="E134" s="222" t="s">
        <v>19</v>
      </c>
      <c r="F134" s="223" t="s">
        <v>79</v>
      </c>
      <c r="G134" s="220"/>
      <c r="H134" s="224">
        <v>1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0" t="s">
        <v>148</v>
      </c>
      <c r="AU134" s="230" t="s">
        <v>81</v>
      </c>
      <c r="AV134" s="13" t="s">
        <v>81</v>
      </c>
      <c r="AW134" s="13" t="s">
        <v>33</v>
      </c>
      <c r="AX134" s="13" t="s">
        <v>79</v>
      </c>
      <c r="AY134" s="230" t="s">
        <v>132</v>
      </c>
    </row>
    <row r="135" s="2" customFormat="1" ht="21.75" customHeight="1">
      <c r="A135" s="38"/>
      <c r="B135" s="39"/>
      <c r="C135" s="205" t="s">
        <v>258</v>
      </c>
      <c r="D135" s="205" t="s">
        <v>135</v>
      </c>
      <c r="E135" s="206" t="s">
        <v>766</v>
      </c>
      <c r="F135" s="207" t="s">
        <v>767</v>
      </c>
      <c r="G135" s="208" t="s">
        <v>138</v>
      </c>
      <c r="H135" s="209">
        <v>2</v>
      </c>
      <c r="I135" s="210"/>
      <c r="J135" s="211">
        <f>ROUND(I135*H135,2)</f>
        <v>0</v>
      </c>
      <c r="K135" s="212"/>
      <c r="L135" s="44"/>
      <c r="M135" s="213" t="s">
        <v>19</v>
      </c>
      <c r="N135" s="214" t="s">
        <v>42</v>
      </c>
      <c r="O135" s="84"/>
      <c r="P135" s="215">
        <f>O135*H135</f>
        <v>0</v>
      </c>
      <c r="Q135" s="215">
        <v>0.00024000000000000001</v>
      </c>
      <c r="R135" s="215">
        <f>Q135*H135</f>
        <v>0.00048000000000000001</v>
      </c>
      <c r="S135" s="215">
        <v>0</v>
      </c>
      <c r="T135" s="21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7" t="s">
        <v>139</v>
      </c>
      <c r="AT135" s="217" t="s">
        <v>135</v>
      </c>
      <c r="AU135" s="217" t="s">
        <v>81</v>
      </c>
      <c r="AY135" s="17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7" t="s">
        <v>79</v>
      </c>
      <c r="BK135" s="218">
        <f>ROUND(I135*H135,2)</f>
        <v>0</v>
      </c>
      <c r="BL135" s="17" t="s">
        <v>139</v>
      </c>
      <c r="BM135" s="217" t="s">
        <v>768</v>
      </c>
    </row>
    <row r="136" s="14" customFormat="1">
      <c r="A136" s="14"/>
      <c r="B136" s="231"/>
      <c r="C136" s="232"/>
      <c r="D136" s="221" t="s">
        <v>148</v>
      </c>
      <c r="E136" s="233" t="s">
        <v>19</v>
      </c>
      <c r="F136" s="234" t="s">
        <v>755</v>
      </c>
      <c r="G136" s="232"/>
      <c r="H136" s="233" t="s">
        <v>19</v>
      </c>
      <c r="I136" s="235"/>
      <c r="J136" s="232"/>
      <c r="K136" s="232"/>
      <c r="L136" s="236"/>
      <c r="M136" s="237"/>
      <c r="N136" s="238"/>
      <c r="O136" s="238"/>
      <c r="P136" s="238"/>
      <c r="Q136" s="238"/>
      <c r="R136" s="238"/>
      <c r="S136" s="238"/>
      <c r="T136" s="23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0" t="s">
        <v>148</v>
      </c>
      <c r="AU136" s="240" t="s">
        <v>81</v>
      </c>
      <c r="AV136" s="14" t="s">
        <v>79</v>
      </c>
      <c r="AW136" s="14" t="s">
        <v>33</v>
      </c>
      <c r="AX136" s="14" t="s">
        <v>71</v>
      </c>
      <c r="AY136" s="240" t="s">
        <v>132</v>
      </c>
    </row>
    <row r="137" s="13" customFormat="1">
      <c r="A137" s="13"/>
      <c r="B137" s="219"/>
      <c r="C137" s="220"/>
      <c r="D137" s="221" t="s">
        <v>148</v>
      </c>
      <c r="E137" s="222" t="s">
        <v>19</v>
      </c>
      <c r="F137" s="223" t="s">
        <v>81</v>
      </c>
      <c r="G137" s="220"/>
      <c r="H137" s="224">
        <v>2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0" t="s">
        <v>148</v>
      </c>
      <c r="AU137" s="230" t="s">
        <v>81</v>
      </c>
      <c r="AV137" s="13" t="s">
        <v>81</v>
      </c>
      <c r="AW137" s="13" t="s">
        <v>33</v>
      </c>
      <c r="AX137" s="13" t="s">
        <v>79</v>
      </c>
      <c r="AY137" s="230" t="s">
        <v>132</v>
      </c>
    </row>
    <row r="138" s="2" customFormat="1" ht="44.25" customHeight="1">
      <c r="A138" s="38"/>
      <c r="B138" s="39"/>
      <c r="C138" s="205" t="s">
        <v>263</v>
      </c>
      <c r="D138" s="205" t="s">
        <v>135</v>
      </c>
      <c r="E138" s="206" t="s">
        <v>769</v>
      </c>
      <c r="F138" s="207" t="s">
        <v>770</v>
      </c>
      <c r="G138" s="208" t="s">
        <v>341</v>
      </c>
      <c r="H138" s="209">
        <v>1</v>
      </c>
      <c r="I138" s="210"/>
      <c r="J138" s="211">
        <f>ROUND(I138*H138,2)</f>
        <v>0</v>
      </c>
      <c r="K138" s="212"/>
      <c r="L138" s="44"/>
      <c r="M138" s="213" t="s">
        <v>19</v>
      </c>
      <c r="N138" s="214" t="s">
        <v>42</v>
      </c>
      <c r="O138" s="84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7" t="s">
        <v>216</v>
      </c>
      <c r="AT138" s="217" t="s">
        <v>135</v>
      </c>
      <c r="AU138" s="217" t="s">
        <v>81</v>
      </c>
      <c r="AY138" s="17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7" t="s">
        <v>79</v>
      </c>
      <c r="BK138" s="218">
        <f>ROUND(I138*H138,2)</f>
        <v>0</v>
      </c>
      <c r="BL138" s="17" t="s">
        <v>216</v>
      </c>
      <c r="BM138" s="217" t="s">
        <v>771</v>
      </c>
    </row>
    <row r="139" s="12" customFormat="1" ht="22.8" customHeight="1">
      <c r="A139" s="12"/>
      <c r="B139" s="189"/>
      <c r="C139" s="190"/>
      <c r="D139" s="191" t="s">
        <v>70</v>
      </c>
      <c r="E139" s="203" t="s">
        <v>772</v>
      </c>
      <c r="F139" s="203" t="s">
        <v>773</v>
      </c>
      <c r="G139" s="190"/>
      <c r="H139" s="190"/>
      <c r="I139" s="193"/>
      <c r="J139" s="204">
        <f>BK139</f>
        <v>0</v>
      </c>
      <c r="K139" s="190"/>
      <c r="L139" s="195"/>
      <c r="M139" s="196"/>
      <c r="N139" s="197"/>
      <c r="O139" s="197"/>
      <c r="P139" s="198">
        <f>SUM(P140:P141)</f>
        <v>0</v>
      </c>
      <c r="Q139" s="197"/>
      <c r="R139" s="198">
        <f>SUM(R140:R141)</f>
        <v>0.0093500000000000007</v>
      </c>
      <c r="S139" s="197"/>
      <c r="T139" s="199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0" t="s">
        <v>81</v>
      </c>
      <c r="AT139" s="201" t="s">
        <v>70</v>
      </c>
      <c r="AU139" s="201" t="s">
        <v>79</v>
      </c>
      <c r="AY139" s="200" t="s">
        <v>132</v>
      </c>
      <c r="BK139" s="202">
        <f>SUM(BK140:BK141)</f>
        <v>0</v>
      </c>
    </row>
    <row r="140" s="2" customFormat="1" ht="33" customHeight="1">
      <c r="A140" s="38"/>
      <c r="B140" s="39"/>
      <c r="C140" s="205" t="s">
        <v>268</v>
      </c>
      <c r="D140" s="205" t="s">
        <v>135</v>
      </c>
      <c r="E140" s="206" t="s">
        <v>774</v>
      </c>
      <c r="F140" s="207" t="s">
        <v>775</v>
      </c>
      <c r="G140" s="208" t="s">
        <v>346</v>
      </c>
      <c r="H140" s="209">
        <v>1</v>
      </c>
      <c r="I140" s="210"/>
      <c r="J140" s="211">
        <f>ROUND(I140*H140,2)</f>
        <v>0</v>
      </c>
      <c r="K140" s="212"/>
      <c r="L140" s="44"/>
      <c r="M140" s="213" t="s">
        <v>19</v>
      </c>
      <c r="N140" s="214" t="s">
        <v>42</v>
      </c>
      <c r="O140" s="84"/>
      <c r="P140" s="215">
        <f>O140*H140</f>
        <v>0</v>
      </c>
      <c r="Q140" s="215">
        <v>0.0091999999999999998</v>
      </c>
      <c r="R140" s="215">
        <f>Q140*H140</f>
        <v>0.0091999999999999998</v>
      </c>
      <c r="S140" s="215">
        <v>0</v>
      </c>
      <c r="T140" s="21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7" t="s">
        <v>216</v>
      </c>
      <c r="AT140" s="217" t="s">
        <v>135</v>
      </c>
      <c r="AU140" s="217" t="s">
        <v>81</v>
      </c>
      <c r="AY140" s="17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7" t="s">
        <v>79</v>
      </c>
      <c r="BK140" s="218">
        <f>ROUND(I140*H140,2)</f>
        <v>0</v>
      </c>
      <c r="BL140" s="17" t="s">
        <v>216</v>
      </c>
      <c r="BM140" s="217" t="s">
        <v>776</v>
      </c>
    </row>
    <row r="141" s="2" customFormat="1" ht="21.75" customHeight="1">
      <c r="A141" s="38"/>
      <c r="B141" s="39"/>
      <c r="C141" s="205" t="s">
        <v>273</v>
      </c>
      <c r="D141" s="205" t="s">
        <v>135</v>
      </c>
      <c r="E141" s="206" t="s">
        <v>777</v>
      </c>
      <c r="F141" s="207" t="s">
        <v>778</v>
      </c>
      <c r="G141" s="208" t="s">
        <v>346</v>
      </c>
      <c r="H141" s="209">
        <v>1</v>
      </c>
      <c r="I141" s="210"/>
      <c r="J141" s="211">
        <f>ROUND(I141*H141,2)</f>
        <v>0</v>
      </c>
      <c r="K141" s="212"/>
      <c r="L141" s="44"/>
      <c r="M141" s="213" t="s">
        <v>19</v>
      </c>
      <c r="N141" s="214" t="s">
        <v>42</v>
      </c>
      <c r="O141" s="84"/>
      <c r="P141" s="215">
        <f>O141*H141</f>
        <v>0</v>
      </c>
      <c r="Q141" s="215">
        <v>0.00014999999999999999</v>
      </c>
      <c r="R141" s="215">
        <f>Q141*H141</f>
        <v>0.00014999999999999999</v>
      </c>
      <c r="S141" s="215">
        <v>0</v>
      </c>
      <c r="T141" s="21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7" t="s">
        <v>216</v>
      </c>
      <c r="AT141" s="217" t="s">
        <v>135</v>
      </c>
      <c r="AU141" s="217" t="s">
        <v>81</v>
      </c>
      <c r="AY141" s="17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7" t="s">
        <v>79</v>
      </c>
      <c r="BK141" s="218">
        <f>ROUND(I141*H141,2)</f>
        <v>0</v>
      </c>
      <c r="BL141" s="17" t="s">
        <v>216</v>
      </c>
      <c r="BM141" s="217" t="s">
        <v>779</v>
      </c>
    </row>
    <row r="142" s="12" customFormat="1" ht="25.92" customHeight="1">
      <c r="A142" s="12"/>
      <c r="B142" s="189"/>
      <c r="C142" s="190"/>
      <c r="D142" s="191" t="s">
        <v>70</v>
      </c>
      <c r="E142" s="192" t="s">
        <v>780</v>
      </c>
      <c r="F142" s="192" t="s">
        <v>781</v>
      </c>
      <c r="G142" s="190"/>
      <c r="H142" s="190"/>
      <c r="I142" s="193"/>
      <c r="J142" s="194">
        <f>BK142</f>
        <v>0</v>
      </c>
      <c r="K142" s="190"/>
      <c r="L142" s="195"/>
      <c r="M142" s="196"/>
      <c r="N142" s="197"/>
      <c r="O142" s="197"/>
      <c r="P142" s="198">
        <f>SUM(P143:P146)</f>
        <v>0</v>
      </c>
      <c r="Q142" s="197"/>
      <c r="R142" s="198">
        <f>SUM(R143:R146)</f>
        <v>0</v>
      </c>
      <c r="S142" s="197"/>
      <c r="T142" s="199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0" t="s">
        <v>139</v>
      </c>
      <c r="AT142" s="201" t="s">
        <v>70</v>
      </c>
      <c r="AU142" s="201" t="s">
        <v>71</v>
      </c>
      <c r="AY142" s="200" t="s">
        <v>132</v>
      </c>
      <c r="BK142" s="202">
        <f>SUM(BK143:BK146)</f>
        <v>0</v>
      </c>
    </row>
    <row r="143" s="2" customFormat="1" ht="21.75" customHeight="1">
      <c r="A143" s="38"/>
      <c r="B143" s="39"/>
      <c r="C143" s="205" t="s">
        <v>278</v>
      </c>
      <c r="D143" s="205" t="s">
        <v>135</v>
      </c>
      <c r="E143" s="206" t="s">
        <v>782</v>
      </c>
      <c r="F143" s="207" t="s">
        <v>783</v>
      </c>
      <c r="G143" s="208" t="s">
        <v>341</v>
      </c>
      <c r="H143" s="209">
        <v>1</v>
      </c>
      <c r="I143" s="210"/>
      <c r="J143" s="211">
        <f>ROUND(I143*H143,2)</f>
        <v>0</v>
      </c>
      <c r="K143" s="212"/>
      <c r="L143" s="44"/>
      <c r="M143" s="213" t="s">
        <v>19</v>
      </c>
      <c r="N143" s="214" t="s">
        <v>42</v>
      </c>
      <c r="O143" s="84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7" t="s">
        <v>784</v>
      </c>
      <c r="AT143" s="217" t="s">
        <v>135</v>
      </c>
      <c r="AU143" s="217" t="s">
        <v>79</v>
      </c>
      <c r="AY143" s="17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7" t="s">
        <v>79</v>
      </c>
      <c r="BK143" s="218">
        <f>ROUND(I143*H143,2)</f>
        <v>0</v>
      </c>
      <c r="BL143" s="17" t="s">
        <v>784</v>
      </c>
      <c r="BM143" s="217" t="s">
        <v>785</v>
      </c>
    </row>
    <row r="144" s="2" customFormat="1" ht="21.75" customHeight="1">
      <c r="A144" s="38"/>
      <c r="B144" s="39"/>
      <c r="C144" s="205" t="s">
        <v>283</v>
      </c>
      <c r="D144" s="205" t="s">
        <v>135</v>
      </c>
      <c r="E144" s="206" t="s">
        <v>786</v>
      </c>
      <c r="F144" s="207" t="s">
        <v>787</v>
      </c>
      <c r="G144" s="208" t="s">
        <v>788</v>
      </c>
      <c r="H144" s="209">
        <v>5</v>
      </c>
      <c r="I144" s="210"/>
      <c r="J144" s="211">
        <f>ROUND(I144*H144,2)</f>
        <v>0</v>
      </c>
      <c r="K144" s="212"/>
      <c r="L144" s="44"/>
      <c r="M144" s="213" t="s">
        <v>19</v>
      </c>
      <c r="N144" s="214" t="s">
        <v>42</v>
      </c>
      <c r="O144" s="84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7" t="s">
        <v>784</v>
      </c>
      <c r="AT144" s="217" t="s">
        <v>135</v>
      </c>
      <c r="AU144" s="217" t="s">
        <v>79</v>
      </c>
      <c r="AY144" s="17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7" t="s">
        <v>79</v>
      </c>
      <c r="BK144" s="218">
        <f>ROUND(I144*H144,2)</f>
        <v>0</v>
      </c>
      <c r="BL144" s="17" t="s">
        <v>784</v>
      </c>
      <c r="BM144" s="217" t="s">
        <v>789</v>
      </c>
    </row>
    <row r="145" s="13" customFormat="1">
      <c r="A145" s="13"/>
      <c r="B145" s="219"/>
      <c r="C145" s="220"/>
      <c r="D145" s="221" t="s">
        <v>148</v>
      </c>
      <c r="E145" s="222" t="s">
        <v>19</v>
      </c>
      <c r="F145" s="223" t="s">
        <v>790</v>
      </c>
      <c r="G145" s="220"/>
      <c r="H145" s="224">
        <v>5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0" t="s">
        <v>148</v>
      </c>
      <c r="AU145" s="230" t="s">
        <v>79</v>
      </c>
      <c r="AV145" s="13" t="s">
        <v>81</v>
      </c>
      <c r="AW145" s="13" t="s">
        <v>33</v>
      </c>
      <c r="AX145" s="13" t="s">
        <v>71</v>
      </c>
      <c r="AY145" s="230" t="s">
        <v>132</v>
      </c>
    </row>
    <row r="146" s="15" customFormat="1">
      <c r="A146" s="15"/>
      <c r="B146" s="241"/>
      <c r="C146" s="242"/>
      <c r="D146" s="221" t="s">
        <v>148</v>
      </c>
      <c r="E146" s="243" t="s">
        <v>19</v>
      </c>
      <c r="F146" s="244" t="s">
        <v>163</v>
      </c>
      <c r="G146" s="242"/>
      <c r="H146" s="245">
        <v>5</v>
      </c>
      <c r="I146" s="246"/>
      <c r="J146" s="242"/>
      <c r="K146" s="242"/>
      <c r="L146" s="247"/>
      <c r="M146" s="268"/>
      <c r="N146" s="269"/>
      <c r="O146" s="269"/>
      <c r="P146" s="269"/>
      <c r="Q146" s="269"/>
      <c r="R146" s="269"/>
      <c r="S146" s="269"/>
      <c r="T146" s="27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1" t="s">
        <v>148</v>
      </c>
      <c r="AU146" s="251" t="s">
        <v>79</v>
      </c>
      <c r="AV146" s="15" t="s">
        <v>133</v>
      </c>
      <c r="AW146" s="15" t="s">
        <v>33</v>
      </c>
      <c r="AX146" s="15" t="s">
        <v>79</v>
      </c>
      <c r="AY146" s="251" t="s">
        <v>132</v>
      </c>
    </row>
    <row r="147" s="2" customFormat="1" ht="6.96" customHeight="1">
      <c r="A147" s="38"/>
      <c r="B147" s="59"/>
      <c r="C147" s="60"/>
      <c r="D147" s="60"/>
      <c r="E147" s="60"/>
      <c r="F147" s="60"/>
      <c r="G147" s="60"/>
      <c r="H147" s="60"/>
      <c r="I147" s="60"/>
      <c r="J147" s="60"/>
      <c r="K147" s="60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+X0XYBj3MlYoPhNOmOKIUMIBCb4Ogv04PUXex7aBD8OSXlLCJRwlJ3KKTk9K7kD44zSH1QrgyCWiAxgpydGqtg==" hashValue="oj7I8l2Alpb3SsyvjM2Jvl6BDyM6N2pb/nzTicWJ1n8YtbmfYDBe2stKK3cLAG2f18VI0SlfzE1fZg/PZZS0ww==" algorithmName="SHA-512" password="CC35"/>
  <autoFilter ref="C84:K14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Revitalizace zázemí sálu Všelibice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791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7. 2. 2024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35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37</v>
      </c>
      <c r="E30" s="38"/>
      <c r="F30" s="38"/>
      <c r="G30" s="38"/>
      <c r="H30" s="38"/>
      <c r="I30" s="38"/>
      <c r="J30" s="144">
        <f>ROUND(J84,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39</v>
      </c>
      <c r="G32" s="38"/>
      <c r="H32" s="38"/>
      <c r="I32" s="145" t="s">
        <v>38</v>
      </c>
      <c r="J32" s="145" t="s">
        <v>40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41</v>
      </c>
      <c r="E33" s="132" t="s">
        <v>42</v>
      </c>
      <c r="F33" s="147">
        <f>ROUND((SUM(BE84:BE123)),  2)</f>
        <v>0</v>
      </c>
      <c r="G33" s="38"/>
      <c r="H33" s="38"/>
      <c r="I33" s="148">
        <v>0.20999999999999999</v>
      </c>
      <c r="J33" s="147">
        <f>ROUND(((SUM(BE84:BE123))*I33),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43</v>
      </c>
      <c r="F34" s="147">
        <f>ROUND((SUM(BF84:BF123)),  2)</f>
        <v>0</v>
      </c>
      <c r="G34" s="38"/>
      <c r="H34" s="38"/>
      <c r="I34" s="148">
        <v>0.14999999999999999</v>
      </c>
      <c r="J34" s="147">
        <f>ROUND(((SUM(BF84:BF123))*I34),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44</v>
      </c>
      <c r="F35" s="147">
        <f>ROUND((SUM(BG84:BG123)),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45</v>
      </c>
      <c r="F36" s="147">
        <f>ROUND((SUM(BH84:BH123)),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46</v>
      </c>
      <c r="F37" s="147">
        <f>ROUND((SUM(BI84:BI123)),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0" t="str">
        <f>E7</f>
        <v>Revitalizace zázemí sálu Všelibice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24_018_0300 - UT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 p. 65, Všelibice</v>
      </c>
      <c r="G52" s="40"/>
      <c r="H52" s="40"/>
      <c r="I52" s="32" t="s">
        <v>23</v>
      </c>
      <c r="J52" s="72" t="str">
        <f>IF(J12="","",J12)</f>
        <v>7. 2. 2024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všelibice</v>
      </c>
      <c r="G54" s="40"/>
      <c r="H54" s="40"/>
      <c r="I54" s="32" t="s">
        <v>31</v>
      </c>
      <c r="J54" s="36" t="str">
        <f>E21</f>
        <v>Ing. R.Hladký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Ing. R.Hladký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98</v>
      </c>
      <c r="D57" s="162"/>
      <c r="E57" s="162"/>
      <c r="F57" s="162"/>
      <c r="G57" s="162"/>
      <c r="H57" s="162"/>
      <c r="I57" s="162"/>
      <c r="J57" s="163" t="s">
        <v>99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69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hidden="1" s="9" customFormat="1" ht="24.96" customHeight="1">
      <c r="A60" s="9"/>
      <c r="B60" s="165"/>
      <c r="C60" s="166"/>
      <c r="D60" s="167" t="s">
        <v>792</v>
      </c>
      <c r="E60" s="168"/>
      <c r="F60" s="168"/>
      <c r="G60" s="168"/>
      <c r="H60" s="168"/>
      <c r="I60" s="168"/>
      <c r="J60" s="169">
        <f>J85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65"/>
      <c r="C61" s="166"/>
      <c r="D61" s="167" t="s">
        <v>793</v>
      </c>
      <c r="E61" s="168"/>
      <c r="F61" s="168"/>
      <c r="G61" s="168"/>
      <c r="H61" s="168"/>
      <c r="I61" s="168"/>
      <c r="J61" s="169">
        <f>J97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24.96" customHeight="1">
      <c r="A62" s="9"/>
      <c r="B62" s="165"/>
      <c r="C62" s="166"/>
      <c r="D62" s="167" t="s">
        <v>794</v>
      </c>
      <c r="E62" s="168"/>
      <c r="F62" s="168"/>
      <c r="G62" s="168"/>
      <c r="H62" s="168"/>
      <c r="I62" s="168"/>
      <c r="J62" s="169">
        <f>J114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24.96" customHeight="1">
      <c r="A63" s="9"/>
      <c r="B63" s="165"/>
      <c r="C63" s="166"/>
      <c r="D63" s="167" t="s">
        <v>795</v>
      </c>
      <c r="E63" s="168"/>
      <c r="F63" s="168"/>
      <c r="G63" s="168"/>
      <c r="H63" s="168"/>
      <c r="I63" s="168"/>
      <c r="J63" s="169">
        <f>J119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9" customFormat="1" ht="24.96" customHeight="1">
      <c r="A64" s="9"/>
      <c r="B64" s="165"/>
      <c r="C64" s="166"/>
      <c r="D64" s="167" t="s">
        <v>796</v>
      </c>
      <c r="E64" s="168"/>
      <c r="F64" s="168"/>
      <c r="G64" s="168"/>
      <c r="H64" s="168"/>
      <c r="I64" s="168"/>
      <c r="J64" s="169">
        <f>J121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117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0" t="str">
        <f>E7</f>
        <v>Revitalizace zázemí sálu Všelibice</v>
      </c>
      <c r="F74" s="32"/>
      <c r="G74" s="32"/>
      <c r="H74" s="32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95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24_018_0300 - UT</v>
      </c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>č. p. 65, Všelibice</v>
      </c>
      <c r="G78" s="40"/>
      <c r="H78" s="40"/>
      <c r="I78" s="32" t="s">
        <v>23</v>
      </c>
      <c r="J78" s="72" t="str">
        <f>IF(J12="","",J12)</f>
        <v>7. 2. 2024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25</v>
      </c>
      <c r="D80" s="40"/>
      <c r="E80" s="40"/>
      <c r="F80" s="27" t="str">
        <f>E15</f>
        <v>Obec všelibice</v>
      </c>
      <c r="G80" s="40"/>
      <c r="H80" s="40"/>
      <c r="I80" s="32" t="s">
        <v>31</v>
      </c>
      <c r="J80" s="36" t="str">
        <f>E21</f>
        <v>Ing. R.Hladký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29</v>
      </c>
      <c r="D81" s="40"/>
      <c r="E81" s="40"/>
      <c r="F81" s="27" t="str">
        <f>IF(E18="","",E18)</f>
        <v>Vyplň údaj</v>
      </c>
      <c r="G81" s="40"/>
      <c r="H81" s="40"/>
      <c r="I81" s="32" t="s">
        <v>34</v>
      </c>
      <c r="J81" s="36" t="str">
        <f>E24</f>
        <v>Ing. R.Hladký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77"/>
      <c r="B83" s="178"/>
      <c r="C83" s="179" t="s">
        <v>118</v>
      </c>
      <c r="D83" s="180" t="s">
        <v>56</v>
      </c>
      <c r="E83" s="180" t="s">
        <v>52</v>
      </c>
      <c r="F83" s="180" t="s">
        <v>53</v>
      </c>
      <c r="G83" s="180" t="s">
        <v>119</v>
      </c>
      <c r="H83" s="180" t="s">
        <v>120</v>
      </c>
      <c r="I83" s="180" t="s">
        <v>121</v>
      </c>
      <c r="J83" s="181" t="s">
        <v>99</v>
      </c>
      <c r="K83" s="182" t="s">
        <v>122</v>
      </c>
      <c r="L83" s="183"/>
      <c r="M83" s="92" t="s">
        <v>19</v>
      </c>
      <c r="N83" s="93" t="s">
        <v>41</v>
      </c>
      <c r="O83" s="93" t="s">
        <v>123</v>
      </c>
      <c r="P83" s="93" t="s">
        <v>124</v>
      </c>
      <c r="Q83" s="93" t="s">
        <v>125</v>
      </c>
      <c r="R83" s="93" t="s">
        <v>126</v>
      </c>
      <c r="S83" s="93" t="s">
        <v>127</v>
      </c>
      <c r="T83" s="94" t="s">
        <v>128</v>
      </c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</row>
    <row r="84" s="2" customFormat="1" ht="22.8" customHeight="1">
      <c r="A84" s="38"/>
      <c r="B84" s="39"/>
      <c r="C84" s="99" t="s">
        <v>129</v>
      </c>
      <c r="D84" s="40"/>
      <c r="E84" s="40"/>
      <c r="F84" s="40"/>
      <c r="G84" s="40"/>
      <c r="H84" s="40"/>
      <c r="I84" s="40"/>
      <c r="J84" s="184">
        <f>BK84</f>
        <v>0</v>
      </c>
      <c r="K84" s="40"/>
      <c r="L84" s="44"/>
      <c r="M84" s="95"/>
      <c r="N84" s="185"/>
      <c r="O84" s="96"/>
      <c r="P84" s="186">
        <f>P85+P97+P114+P119+P121</f>
        <v>0</v>
      </c>
      <c r="Q84" s="96"/>
      <c r="R84" s="186">
        <f>R85+R97+R114+R119+R121</f>
        <v>0.052341540000000006</v>
      </c>
      <c r="S84" s="96"/>
      <c r="T84" s="187">
        <f>T85+T97+T114+T119+T121</f>
        <v>0.053087999999999996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70</v>
      </c>
      <c r="AU84" s="17" t="s">
        <v>100</v>
      </c>
      <c r="BK84" s="188">
        <f>BK85+BK97+BK114+BK119+BK121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797</v>
      </c>
      <c r="F85" s="192" t="s">
        <v>798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SUM(P86:P96)</f>
        <v>0</v>
      </c>
      <c r="Q85" s="197"/>
      <c r="R85" s="198">
        <f>SUM(R86:R96)</f>
        <v>0.00267754</v>
      </c>
      <c r="S85" s="197"/>
      <c r="T85" s="199">
        <f>SUM(T86:T96)</f>
        <v>0.017471999999999998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71</v>
      </c>
      <c r="AY85" s="200" t="s">
        <v>132</v>
      </c>
      <c r="BK85" s="202">
        <f>SUM(BK86:BK96)</f>
        <v>0</v>
      </c>
    </row>
    <row r="86" s="2" customFormat="1" ht="44.25" customHeight="1">
      <c r="A86" s="38"/>
      <c r="B86" s="39"/>
      <c r="C86" s="205" t="s">
        <v>79</v>
      </c>
      <c r="D86" s="205" t="s">
        <v>135</v>
      </c>
      <c r="E86" s="206" t="s">
        <v>799</v>
      </c>
      <c r="F86" s="207" t="s">
        <v>800</v>
      </c>
      <c r="G86" s="208" t="s">
        <v>196</v>
      </c>
      <c r="H86" s="209">
        <v>33.600000000000001</v>
      </c>
      <c r="I86" s="210"/>
      <c r="J86" s="211">
        <f>ROUND(I86*H86,2)</f>
        <v>0</v>
      </c>
      <c r="K86" s="212"/>
      <c r="L86" s="44"/>
      <c r="M86" s="213" t="s">
        <v>19</v>
      </c>
      <c r="N86" s="214" t="s">
        <v>42</v>
      </c>
      <c r="O86" s="84"/>
      <c r="P86" s="215">
        <f>O86*H86</f>
        <v>0</v>
      </c>
      <c r="Q86" s="215">
        <v>0</v>
      </c>
      <c r="R86" s="215">
        <f>Q86*H86</f>
        <v>0</v>
      </c>
      <c r="S86" s="215">
        <v>0.00051999999999999995</v>
      </c>
      <c r="T86" s="216">
        <f>S86*H86</f>
        <v>0.017471999999999998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7" t="s">
        <v>139</v>
      </c>
      <c r="AT86" s="217" t="s">
        <v>135</v>
      </c>
      <c r="AU86" s="217" t="s">
        <v>79</v>
      </c>
      <c r="AY86" s="17" t="s">
        <v>132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7" t="s">
        <v>79</v>
      </c>
      <c r="BK86" s="218">
        <f>ROUND(I86*H86,2)</f>
        <v>0</v>
      </c>
      <c r="BL86" s="17" t="s">
        <v>139</v>
      </c>
      <c r="BM86" s="217" t="s">
        <v>801</v>
      </c>
    </row>
    <row r="87" s="13" customFormat="1">
      <c r="A87" s="13"/>
      <c r="B87" s="219"/>
      <c r="C87" s="220"/>
      <c r="D87" s="221" t="s">
        <v>148</v>
      </c>
      <c r="E87" s="222" t="s">
        <v>19</v>
      </c>
      <c r="F87" s="223" t="s">
        <v>802</v>
      </c>
      <c r="G87" s="220"/>
      <c r="H87" s="224">
        <v>33.600000000000001</v>
      </c>
      <c r="I87" s="225"/>
      <c r="J87" s="220"/>
      <c r="K87" s="220"/>
      <c r="L87" s="226"/>
      <c r="M87" s="227"/>
      <c r="N87" s="228"/>
      <c r="O87" s="228"/>
      <c r="P87" s="228"/>
      <c r="Q87" s="228"/>
      <c r="R87" s="228"/>
      <c r="S87" s="228"/>
      <c r="T87" s="229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0" t="s">
        <v>148</v>
      </c>
      <c r="AU87" s="230" t="s">
        <v>79</v>
      </c>
      <c r="AV87" s="13" t="s">
        <v>81</v>
      </c>
      <c r="AW87" s="13" t="s">
        <v>33</v>
      </c>
      <c r="AX87" s="13" t="s">
        <v>79</v>
      </c>
      <c r="AY87" s="230" t="s">
        <v>132</v>
      </c>
    </row>
    <row r="88" s="2" customFormat="1" ht="21.75" customHeight="1">
      <c r="A88" s="38"/>
      <c r="B88" s="39"/>
      <c r="C88" s="252" t="s">
        <v>81</v>
      </c>
      <c r="D88" s="252" t="s">
        <v>201</v>
      </c>
      <c r="E88" s="253" t="s">
        <v>803</v>
      </c>
      <c r="F88" s="254" t="s">
        <v>804</v>
      </c>
      <c r="G88" s="255" t="s">
        <v>196</v>
      </c>
      <c r="H88" s="256">
        <v>10.710000000000001</v>
      </c>
      <c r="I88" s="257"/>
      <c r="J88" s="258">
        <f>ROUND(I88*H88,2)</f>
        <v>0</v>
      </c>
      <c r="K88" s="259"/>
      <c r="L88" s="260"/>
      <c r="M88" s="261" t="s">
        <v>19</v>
      </c>
      <c r="N88" s="262" t="s">
        <v>42</v>
      </c>
      <c r="O88" s="84"/>
      <c r="P88" s="215">
        <f>O88*H88</f>
        <v>0</v>
      </c>
      <c r="Q88" s="215">
        <v>6.9999999999999994E-05</v>
      </c>
      <c r="R88" s="215">
        <f>Q88*H88</f>
        <v>0.00074969999999999995</v>
      </c>
      <c r="S88" s="215">
        <v>0</v>
      </c>
      <c r="T88" s="21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7" t="s">
        <v>172</v>
      </c>
      <c r="AT88" s="217" t="s">
        <v>201</v>
      </c>
      <c r="AU88" s="217" t="s">
        <v>79</v>
      </c>
      <c r="AY88" s="17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7" t="s">
        <v>79</v>
      </c>
      <c r="BK88" s="218">
        <f>ROUND(I88*H88,2)</f>
        <v>0</v>
      </c>
      <c r="BL88" s="17" t="s">
        <v>139</v>
      </c>
      <c r="BM88" s="217" t="s">
        <v>805</v>
      </c>
    </row>
    <row r="89" s="13" customFormat="1">
      <c r="A89" s="13"/>
      <c r="B89" s="219"/>
      <c r="C89" s="220"/>
      <c r="D89" s="221" t="s">
        <v>148</v>
      </c>
      <c r="E89" s="222" t="s">
        <v>19</v>
      </c>
      <c r="F89" s="223" t="s">
        <v>806</v>
      </c>
      <c r="G89" s="220"/>
      <c r="H89" s="224">
        <v>10.5</v>
      </c>
      <c r="I89" s="225"/>
      <c r="J89" s="220"/>
      <c r="K89" s="220"/>
      <c r="L89" s="226"/>
      <c r="M89" s="227"/>
      <c r="N89" s="228"/>
      <c r="O89" s="228"/>
      <c r="P89" s="228"/>
      <c r="Q89" s="228"/>
      <c r="R89" s="228"/>
      <c r="S89" s="228"/>
      <c r="T89" s="229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0" t="s">
        <v>148</v>
      </c>
      <c r="AU89" s="230" t="s">
        <v>79</v>
      </c>
      <c r="AV89" s="13" t="s">
        <v>81</v>
      </c>
      <c r="AW89" s="13" t="s">
        <v>33</v>
      </c>
      <c r="AX89" s="13" t="s">
        <v>79</v>
      </c>
      <c r="AY89" s="230" t="s">
        <v>132</v>
      </c>
    </row>
    <row r="90" s="13" customFormat="1">
      <c r="A90" s="13"/>
      <c r="B90" s="219"/>
      <c r="C90" s="220"/>
      <c r="D90" s="221" t="s">
        <v>148</v>
      </c>
      <c r="E90" s="220"/>
      <c r="F90" s="223" t="s">
        <v>807</v>
      </c>
      <c r="G90" s="220"/>
      <c r="H90" s="224">
        <v>10.710000000000001</v>
      </c>
      <c r="I90" s="225"/>
      <c r="J90" s="220"/>
      <c r="K90" s="220"/>
      <c r="L90" s="226"/>
      <c r="M90" s="227"/>
      <c r="N90" s="228"/>
      <c r="O90" s="228"/>
      <c r="P90" s="228"/>
      <c r="Q90" s="228"/>
      <c r="R90" s="228"/>
      <c r="S90" s="228"/>
      <c r="T90" s="22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0" t="s">
        <v>148</v>
      </c>
      <c r="AU90" s="230" t="s">
        <v>79</v>
      </c>
      <c r="AV90" s="13" t="s">
        <v>81</v>
      </c>
      <c r="AW90" s="13" t="s">
        <v>4</v>
      </c>
      <c r="AX90" s="13" t="s">
        <v>79</v>
      </c>
      <c r="AY90" s="230" t="s">
        <v>132</v>
      </c>
    </row>
    <row r="91" s="2" customFormat="1" ht="16.5" customHeight="1">
      <c r="A91" s="38"/>
      <c r="B91" s="39"/>
      <c r="C91" s="252" t="s">
        <v>133</v>
      </c>
      <c r="D91" s="252" t="s">
        <v>201</v>
      </c>
      <c r="E91" s="253" t="s">
        <v>808</v>
      </c>
      <c r="F91" s="254" t="s">
        <v>809</v>
      </c>
      <c r="G91" s="255" t="s">
        <v>196</v>
      </c>
      <c r="H91" s="256">
        <v>12.424</v>
      </c>
      <c r="I91" s="257"/>
      <c r="J91" s="258">
        <f>ROUND(I91*H91,2)</f>
        <v>0</v>
      </c>
      <c r="K91" s="259"/>
      <c r="L91" s="260"/>
      <c r="M91" s="261" t="s">
        <v>19</v>
      </c>
      <c r="N91" s="262" t="s">
        <v>42</v>
      </c>
      <c r="O91" s="84"/>
      <c r="P91" s="215">
        <f>O91*H91</f>
        <v>0</v>
      </c>
      <c r="Q91" s="215">
        <v>0.00010000000000000001</v>
      </c>
      <c r="R91" s="215">
        <f>Q91*H91</f>
        <v>0.0012424000000000001</v>
      </c>
      <c r="S91" s="215">
        <v>0</v>
      </c>
      <c r="T91" s="21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7" t="s">
        <v>172</v>
      </c>
      <c r="AT91" s="217" t="s">
        <v>201</v>
      </c>
      <c r="AU91" s="217" t="s">
        <v>79</v>
      </c>
      <c r="AY91" s="17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7" t="s">
        <v>79</v>
      </c>
      <c r="BK91" s="218">
        <f>ROUND(I91*H91,2)</f>
        <v>0</v>
      </c>
      <c r="BL91" s="17" t="s">
        <v>139</v>
      </c>
      <c r="BM91" s="217" t="s">
        <v>810</v>
      </c>
    </row>
    <row r="92" s="13" customFormat="1">
      <c r="A92" s="13"/>
      <c r="B92" s="219"/>
      <c r="C92" s="220"/>
      <c r="D92" s="221" t="s">
        <v>148</v>
      </c>
      <c r="E92" s="222" t="s">
        <v>19</v>
      </c>
      <c r="F92" s="223" t="s">
        <v>811</v>
      </c>
      <c r="G92" s="220"/>
      <c r="H92" s="224">
        <v>12.18</v>
      </c>
      <c r="I92" s="225"/>
      <c r="J92" s="220"/>
      <c r="K92" s="220"/>
      <c r="L92" s="226"/>
      <c r="M92" s="227"/>
      <c r="N92" s="228"/>
      <c r="O92" s="228"/>
      <c r="P92" s="228"/>
      <c r="Q92" s="228"/>
      <c r="R92" s="228"/>
      <c r="S92" s="228"/>
      <c r="T92" s="22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0" t="s">
        <v>148</v>
      </c>
      <c r="AU92" s="230" t="s">
        <v>79</v>
      </c>
      <c r="AV92" s="13" t="s">
        <v>81</v>
      </c>
      <c r="AW92" s="13" t="s">
        <v>33</v>
      </c>
      <c r="AX92" s="13" t="s">
        <v>79</v>
      </c>
      <c r="AY92" s="230" t="s">
        <v>132</v>
      </c>
    </row>
    <row r="93" s="13" customFormat="1">
      <c r="A93" s="13"/>
      <c r="B93" s="219"/>
      <c r="C93" s="220"/>
      <c r="D93" s="221" t="s">
        <v>148</v>
      </c>
      <c r="E93" s="220"/>
      <c r="F93" s="223" t="s">
        <v>812</v>
      </c>
      <c r="G93" s="220"/>
      <c r="H93" s="224">
        <v>12.424</v>
      </c>
      <c r="I93" s="225"/>
      <c r="J93" s="220"/>
      <c r="K93" s="220"/>
      <c r="L93" s="226"/>
      <c r="M93" s="227"/>
      <c r="N93" s="228"/>
      <c r="O93" s="228"/>
      <c r="P93" s="228"/>
      <c r="Q93" s="228"/>
      <c r="R93" s="228"/>
      <c r="S93" s="228"/>
      <c r="T93" s="22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0" t="s">
        <v>148</v>
      </c>
      <c r="AU93" s="230" t="s">
        <v>79</v>
      </c>
      <c r="AV93" s="13" t="s">
        <v>81</v>
      </c>
      <c r="AW93" s="13" t="s">
        <v>4</v>
      </c>
      <c r="AX93" s="13" t="s">
        <v>79</v>
      </c>
      <c r="AY93" s="230" t="s">
        <v>132</v>
      </c>
    </row>
    <row r="94" s="2" customFormat="1" ht="21.75" customHeight="1">
      <c r="A94" s="38"/>
      <c r="B94" s="39"/>
      <c r="C94" s="252" t="s">
        <v>139</v>
      </c>
      <c r="D94" s="252" t="s">
        <v>201</v>
      </c>
      <c r="E94" s="253" t="s">
        <v>813</v>
      </c>
      <c r="F94" s="254" t="s">
        <v>814</v>
      </c>
      <c r="G94" s="255" t="s">
        <v>196</v>
      </c>
      <c r="H94" s="256">
        <v>8.5679999999999996</v>
      </c>
      <c r="I94" s="257"/>
      <c r="J94" s="258">
        <f>ROUND(I94*H94,2)</f>
        <v>0</v>
      </c>
      <c r="K94" s="259"/>
      <c r="L94" s="260"/>
      <c r="M94" s="261" t="s">
        <v>19</v>
      </c>
      <c r="N94" s="262" t="s">
        <v>42</v>
      </c>
      <c r="O94" s="84"/>
      <c r="P94" s="215">
        <f>O94*H94</f>
        <v>0</v>
      </c>
      <c r="Q94" s="215">
        <v>8.0000000000000007E-05</v>
      </c>
      <c r="R94" s="215">
        <f>Q94*H94</f>
        <v>0.00068544000000000005</v>
      </c>
      <c r="S94" s="215">
        <v>0</v>
      </c>
      <c r="T94" s="21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7" t="s">
        <v>172</v>
      </c>
      <c r="AT94" s="217" t="s">
        <v>201</v>
      </c>
      <c r="AU94" s="217" t="s">
        <v>79</v>
      </c>
      <c r="AY94" s="17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7" t="s">
        <v>79</v>
      </c>
      <c r="BK94" s="218">
        <f>ROUND(I94*H94,2)</f>
        <v>0</v>
      </c>
      <c r="BL94" s="17" t="s">
        <v>139</v>
      </c>
      <c r="BM94" s="217" t="s">
        <v>815</v>
      </c>
    </row>
    <row r="95" s="13" customFormat="1">
      <c r="A95" s="13"/>
      <c r="B95" s="219"/>
      <c r="C95" s="220"/>
      <c r="D95" s="221" t="s">
        <v>148</v>
      </c>
      <c r="E95" s="222" t="s">
        <v>19</v>
      </c>
      <c r="F95" s="223" t="s">
        <v>816</v>
      </c>
      <c r="G95" s="220"/>
      <c r="H95" s="224">
        <v>8.4000000000000004</v>
      </c>
      <c r="I95" s="225"/>
      <c r="J95" s="220"/>
      <c r="K95" s="220"/>
      <c r="L95" s="226"/>
      <c r="M95" s="227"/>
      <c r="N95" s="228"/>
      <c r="O95" s="228"/>
      <c r="P95" s="228"/>
      <c r="Q95" s="228"/>
      <c r="R95" s="228"/>
      <c r="S95" s="228"/>
      <c r="T95" s="22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0" t="s">
        <v>148</v>
      </c>
      <c r="AU95" s="230" t="s">
        <v>79</v>
      </c>
      <c r="AV95" s="13" t="s">
        <v>81</v>
      </c>
      <c r="AW95" s="13" t="s">
        <v>33</v>
      </c>
      <c r="AX95" s="13" t="s">
        <v>79</v>
      </c>
      <c r="AY95" s="230" t="s">
        <v>132</v>
      </c>
    </row>
    <row r="96" s="13" customFormat="1">
      <c r="A96" s="13"/>
      <c r="B96" s="219"/>
      <c r="C96" s="220"/>
      <c r="D96" s="221" t="s">
        <v>148</v>
      </c>
      <c r="E96" s="220"/>
      <c r="F96" s="223" t="s">
        <v>817</v>
      </c>
      <c r="G96" s="220"/>
      <c r="H96" s="224">
        <v>8.5679999999999996</v>
      </c>
      <c r="I96" s="225"/>
      <c r="J96" s="220"/>
      <c r="K96" s="220"/>
      <c r="L96" s="226"/>
      <c r="M96" s="227"/>
      <c r="N96" s="228"/>
      <c r="O96" s="228"/>
      <c r="P96" s="228"/>
      <c r="Q96" s="228"/>
      <c r="R96" s="228"/>
      <c r="S96" s="228"/>
      <c r="T96" s="22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0" t="s">
        <v>148</v>
      </c>
      <c r="AU96" s="230" t="s">
        <v>79</v>
      </c>
      <c r="AV96" s="13" t="s">
        <v>81</v>
      </c>
      <c r="AW96" s="13" t="s">
        <v>4</v>
      </c>
      <c r="AX96" s="13" t="s">
        <v>79</v>
      </c>
      <c r="AY96" s="230" t="s">
        <v>132</v>
      </c>
    </row>
    <row r="97" s="12" customFormat="1" ht="25.92" customHeight="1">
      <c r="A97" s="12"/>
      <c r="B97" s="189"/>
      <c r="C97" s="190"/>
      <c r="D97" s="191" t="s">
        <v>70</v>
      </c>
      <c r="E97" s="192" t="s">
        <v>818</v>
      </c>
      <c r="F97" s="192" t="s">
        <v>819</v>
      </c>
      <c r="G97" s="190"/>
      <c r="H97" s="190"/>
      <c r="I97" s="193"/>
      <c r="J97" s="194">
        <f>BK97</f>
        <v>0</v>
      </c>
      <c r="K97" s="190"/>
      <c r="L97" s="195"/>
      <c r="M97" s="196"/>
      <c r="N97" s="197"/>
      <c r="O97" s="197"/>
      <c r="P97" s="198">
        <f>SUM(P98:P113)</f>
        <v>0</v>
      </c>
      <c r="Q97" s="197"/>
      <c r="R97" s="198">
        <f>SUM(R98:R113)</f>
        <v>0.014624</v>
      </c>
      <c r="S97" s="197"/>
      <c r="T97" s="199">
        <f>SUM(T98:T113)</f>
        <v>0.035616000000000002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79</v>
      </c>
      <c r="AT97" s="201" t="s">
        <v>70</v>
      </c>
      <c r="AU97" s="201" t="s">
        <v>71</v>
      </c>
      <c r="AY97" s="200" t="s">
        <v>132</v>
      </c>
      <c r="BK97" s="202">
        <f>SUM(BK98:BK113)</f>
        <v>0</v>
      </c>
    </row>
    <row r="98" s="2" customFormat="1" ht="21.75" customHeight="1">
      <c r="A98" s="38"/>
      <c r="B98" s="39"/>
      <c r="C98" s="205" t="s">
        <v>156</v>
      </c>
      <c r="D98" s="205" t="s">
        <v>135</v>
      </c>
      <c r="E98" s="206" t="s">
        <v>820</v>
      </c>
      <c r="F98" s="207" t="s">
        <v>821</v>
      </c>
      <c r="G98" s="208" t="s">
        <v>196</v>
      </c>
      <c r="H98" s="209">
        <v>11.6</v>
      </c>
      <c r="I98" s="210"/>
      <c r="J98" s="211">
        <f>ROUND(I98*H98,2)</f>
        <v>0</v>
      </c>
      <c r="K98" s="212"/>
      <c r="L98" s="44"/>
      <c r="M98" s="213" t="s">
        <v>19</v>
      </c>
      <c r="N98" s="214" t="s">
        <v>42</v>
      </c>
      <c r="O98" s="84"/>
      <c r="P98" s="215">
        <f>O98*H98</f>
        <v>0</v>
      </c>
      <c r="Q98" s="215">
        <v>0.00046000000000000001</v>
      </c>
      <c r="R98" s="215">
        <f>Q98*H98</f>
        <v>0.0053359999999999996</v>
      </c>
      <c r="S98" s="215">
        <v>0</v>
      </c>
      <c r="T98" s="21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7" t="s">
        <v>139</v>
      </c>
      <c r="AT98" s="217" t="s">
        <v>135</v>
      </c>
      <c r="AU98" s="217" t="s">
        <v>79</v>
      </c>
      <c r="AY98" s="17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7" t="s">
        <v>79</v>
      </c>
      <c r="BK98" s="218">
        <f>ROUND(I98*H98,2)</f>
        <v>0</v>
      </c>
      <c r="BL98" s="17" t="s">
        <v>139</v>
      </c>
      <c r="BM98" s="217" t="s">
        <v>822</v>
      </c>
    </row>
    <row r="99" s="14" customFormat="1">
      <c r="A99" s="14"/>
      <c r="B99" s="231"/>
      <c r="C99" s="232"/>
      <c r="D99" s="221" t="s">
        <v>148</v>
      </c>
      <c r="E99" s="233" t="s">
        <v>19</v>
      </c>
      <c r="F99" s="234" t="s">
        <v>823</v>
      </c>
      <c r="G99" s="232"/>
      <c r="H99" s="233" t="s">
        <v>19</v>
      </c>
      <c r="I99" s="235"/>
      <c r="J99" s="232"/>
      <c r="K99" s="232"/>
      <c r="L99" s="236"/>
      <c r="M99" s="237"/>
      <c r="N99" s="238"/>
      <c r="O99" s="238"/>
      <c r="P99" s="238"/>
      <c r="Q99" s="238"/>
      <c r="R99" s="238"/>
      <c r="S99" s="238"/>
      <c r="T99" s="23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0" t="s">
        <v>148</v>
      </c>
      <c r="AU99" s="240" t="s">
        <v>79</v>
      </c>
      <c r="AV99" s="14" t="s">
        <v>79</v>
      </c>
      <c r="AW99" s="14" t="s">
        <v>33</v>
      </c>
      <c r="AX99" s="14" t="s">
        <v>71</v>
      </c>
      <c r="AY99" s="240" t="s">
        <v>132</v>
      </c>
    </row>
    <row r="100" s="13" customFormat="1">
      <c r="A100" s="13"/>
      <c r="B100" s="219"/>
      <c r="C100" s="220"/>
      <c r="D100" s="221" t="s">
        <v>148</v>
      </c>
      <c r="E100" s="222" t="s">
        <v>19</v>
      </c>
      <c r="F100" s="223" t="s">
        <v>824</v>
      </c>
      <c r="G100" s="220"/>
      <c r="H100" s="224">
        <v>11.6</v>
      </c>
      <c r="I100" s="225"/>
      <c r="J100" s="220"/>
      <c r="K100" s="220"/>
      <c r="L100" s="226"/>
      <c r="M100" s="227"/>
      <c r="N100" s="228"/>
      <c r="O100" s="228"/>
      <c r="P100" s="228"/>
      <c r="Q100" s="228"/>
      <c r="R100" s="228"/>
      <c r="S100" s="228"/>
      <c r="T100" s="22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0" t="s">
        <v>148</v>
      </c>
      <c r="AU100" s="230" t="s">
        <v>79</v>
      </c>
      <c r="AV100" s="13" t="s">
        <v>81</v>
      </c>
      <c r="AW100" s="13" t="s">
        <v>33</v>
      </c>
      <c r="AX100" s="13" t="s">
        <v>71</v>
      </c>
      <c r="AY100" s="230" t="s">
        <v>132</v>
      </c>
    </row>
    <row r="101" s="15" customFormat="1">
      <c r="A101" s="15"/>
      <c r="B101" s="241"/>
      <c r="C101" s="242"/>
      <c r="D101" s="221" t="s">
        <v>148</v>
      </c>
      <c r="E101" s="243" t="s">
        <v>19</v>
      </c>
      <c r="F101" s="244" t="s">
        <v>163</v>
      </c>
      <c r="G101" s="242"/>
      <c r="H101" s="245">
        <v>11.6</v>
      </c>
      <c r="I101" s="246"/>
      <c r="J101" s="242"/>
      <c r="K101" s="242"/>
      <c r="L101" s="247"/>
      <c r="M101" s="248"/>
      <c r="N101" s="249"/>
      <c r="O101" s="249"/>
      <c r="P101" s="249"/>
      <c r="Q101" s="249"/>
      <c r="R101" s="249"/>
      <c r="S101" s="249"/>
      <c r="T101" s="250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1" t="s">
        <v>148</v>
      </c>
      <c r="AU101" s="251" t="s">
        <v>79</v>
      </c>
      <c r="AV101" s="15" t="s">
        <v>133</v>
      </c>
      <c r="AW101" s="15" t="s">
        <v>33</v>
      </c>
      <c r="AX101" s="15" t="s">
        <v>79</v>
      </c>
      <c r="AY101" s="251" t="s">
        <v>132</v>
      </c>
    </row>
    <row r="102" s="2" customFormat="1" ht="21.75" customHeight="1">
      <c r="A102" s="38"/>
      <c r="B102" s="39"/>
      <c r="C102" s="205" t="s">
        <v>154</v>
      </c>
      <c r="D102" s="205" t="s">
        <v>135</v>
      </c>
      <c r="E102" s="206" t="s">
        <v>825</v>
      </c>
      <c r="F102" s="207" t="s">
        <v>826</v>
      </c>
      <c r="G102" s="208" t="s">
        <v>196</v>
      </c>
      <c r="H102" s="209">
        <v>10</v>
      </c>
      <c r="I102" s="210"/>
      <c r="J102" s="211">
        <f>ROUND(I102*H102,2)</f>
        <v>0</v>
      </c>
      <c r="K102" s="212"/>
      <c r="L102" s="44"/>
      <c r="M102" s="213" t="s">
        <v>19</v>
      </c>
      <c r="N102" s="214" t="s">
        <v>42</v>
      </c>
      <c r="O102" s="84"/>
      <c r="P102" s="215">
        <f>O102*H102</f>
        <v>0</v>
      </c>
      <c r="Q102" s="215">
        <v>0.00046000000000000001</v>
      </c>
      <c r="R102" s="215">
        <f>Q102*H102</f>
        <v>0.0045999999999999999</v>
      </c>
      <c r="S102" s="215">
        <v>0</v>
      </c>
      <c r="T102" s="21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7" t="s">
        <v>139</v>
      </c>
      <c r="AT102" s="217" t="s">
        <v>135</v>
      </c>
      <c r="AU102" s="217" t="s">
        <v>79</v>
      </c>
      <c r="AY102" s="17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7" t="s">
        <v>79</v>
      </c>
      <c r="BK102" s="218">
        <f>ROUND(I102*H102,2)</f>
        <v>0</v>
      </c>
      <c r="BL102" s="17" t="s">
        <v>139</v>
      </c>
      <c r="BM102" s="217" t="s">
        <v>827</v>
      </c>
    </row>
    <row r="103" s="14" customFormat="1">
      <c r="A103" s="14"/>
      <c r="B103" s="231"/>
      <c r="C103" s="232"/>
      <c r="D103" s="221" t="s">
        <v>148</v>
      </c>
      <c r="E103" s="233" t="s">
        <v>19</v>
      </c>
      <c r="F103" s="234" t="s">
        <v>823</v>
      </c>
      <c r="G103" s="232"/>
      <c r="H103" s="233" t="s">
        <v>19</v>
      </c>
      <c r="I103" s="235"/>
      <c r="J103" s="232"/>
      <c r="K103" s="232"/>
      <c r="L103" s="236"/>
      <c r="M103" s="237"/>
      <c r="N103" s="238"/>
      <c r="O103" s="238"/>
      <c r="P103" s="238"/>
      <c r="Q103" s="238"/>
      <c r="R103" s="238"/>
      <c r="S103" s="238"/>
      <c r="T103" s="23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0" t="s">
        <v>148</v>
      </c>
      <c r="AU103" s="240" t="s">
        <v>79</v>
      </c>
      <c r="AV103" s="14" t="s">
        <v>79</v>
      </c>
      <c r="AW103" s="14" t="s">
        <v>33</v>
      </c>
      <c r="AX103" s="14" t="s">
        <v>71</v>
      </c>
      <c r="AY103" s="240" t="s">
        <v>132</v>
      </c>
    </row>
    <row r="104" s="13" customFormat="1">
      <c r="A104" s="13"/>
      <c r="B104" s="219"/>
      <c r="C104" s="220"/>
      <c r="D104" s="221" t="s">
        <v>148</v>
      </c>
      <c r="E104" s="222" t="s">
        <v>19</v>
      </c>
      <c r="F104" s="223" t="s">
        <v>828</v>
      </c>
      <c r="G104" s="220"/>
      <c r="H104" s="224">
        <v>10</v>
      </c>
      <c r="I104" s="225"/>
      <c r="J104" s="220"/>
      <c r="K104" s="220"/>
      <c r="L104" s="226"/>
      <c r="M104" s="227"/>
      <c r="N104" s="228"/>
      <c r="O104" s="228"/>
      <c r="P104" s="228"/>
      <c r="Q104" s="228"/>
      <c r="R104" s="228"/>
      <c r="S104" s="228"/>
      <c r="T104" s="22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0" t="s">
        <v>148</v>
      </c>
      <c r="AU104" s="230" t="s">
        <v>79</v>
      </c>
      <c r="AV104" s="13" t="s">
        <v>81</v>
      </c>
      <c r="AW104" s="13" t="s">
        <v>33</v>
      </c>
      <c r="AX104" s="13" t="s">
        <v>71</v>
      </c>
      <c r="AY104" s="230" t="s">
        <v>132</v>
      </c>
    </row>
    <row r="105" s="15" customFormat="1">
      <c r="A105" s="15"/>
      <c r="B105" s="241"/>
      <c r="C105" s="242"/>
      <c r="D105" s="221" t="s">
        <v>148</v>
      </c>
      <c r="E105" s="243" t="s">
        <v>19</v>
      </c>
      <c r="F105" s="244" t="s">
        <v>163</v>
      </c>
      <c r="G105" s="242"/>
      <c r="H105" s="245">
        <v>10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1" t="s">
        <v>148</v>
      </c>
      <c r="AU105" s="251" t="s">
        <v>79</v>
      </c>
      <c r="AV105" s="15" t="s">
        <v>133</v>
      </c>
      <c r="AW105" s="15" t="s">
        <v>33</v>
      </c>
      <c r="AX105" s="15" t="s">
        <v>79</v>
      </c>
      <c r="AY105" s="251" t="s">
        <v>132</v>
      </c>
    </row>
    <row r="106" s="2" customFormat="1" ht="21.75" customHeight="1">
      <c r="A106" s="38"/>
      <c r="B106" s="39"/>
      <c r="C106" s="205" t="s">
        <v>168</v>
      </c>
      <c r="D106" s="205" t="s">
        <v>135</v>
      </c>
      <c r="E106" s="206" t="s">
        <v>829</v>
      </c>
      <c r="F106" s="207" t="s">
        <v>830</v>
      </c>
      <c r="G106" s="208" t="s">
        <v>196</v>
      </c>
      <c r="H106" s="209">
        <v>8</v>
      </c>
      <c r="I106" s="210"/>
      <c r="J106" s="211">
        <f>ROUND(I106*H106,2)</f>
        <v>0</v>
      </c>
      <c r="K106" s="212"/>
      <c r="L106" s="44"/>
      <c r="M106" s="213" t="s">
        <v>19</v>
      </c>
      <c r="N106" s="214" t="s">
        <v>42</v>
      </c>
      <c r="O106" s="84"/>
      <c r="P106" s="215">
        <f>O106*H106</f>
        <v>0</v>
      </c>
      <c r="Q106" s="215">
        <v>0.00046000000000000001</v>
      </c>
      <c r="R106" s="215">
        <f>Q106*H106</f>
        <v>0.0036800000000000001</v>
      </c>
      <c r="S106" s="215">
        <v>0</v>
      </c>
      <c r="T106" s="21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7" t="s">
        <v>139</v>
      </c>
      <c r="AT106" s="217" t="s">
        <v>135</v>
      </c>
      <c r="AU106" s="217" t="s">
        <v>79</v>
      </c>
      <c r="AY106" s="17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7" t="s">
        <v>79</v>
      </c>
      <c r="BK106" s="218">
        <f>ROUND(I106*H106,2)</f>
        <v>0</v>
      </c>
      <c r="BL106" s="17" t="s">
        <v>139</v>
      </c>
      <c r="BM106" s="217" t="s">
        <v>831</v>
      </c>
    </row>
    <row r="107" s="14" customFormat="1">
      <c r="A107" s="14"/>
      <c r="B107" s="231"/>
      <c r="C107" s="232"/>
      <c r="D107" s="221" t="s">
        <v>148</v>
      </c>
      <c r="E107" s="233" t="s">
        <v>19</v>
      </c>
      <c r="F107" s="234" t="s">
        <v>823</v>
      </c>
      <c r="G107" s="232"/>
      <c r="H107" s="233" t="s">
        <v>19</v>
      </c>
      <c r="I107" s="235"/>
      <c r="J107" s="232"/>
      <c r="K107" s="232"/>
      <c r="L107" s="236"/>
      <c r="M107" s="237"/>
      <c r="N107" s="238"/>
      <c r="O107" s="238"/>
      <c r="P107" s="238"/>
      <c r="Q107" s="238"/>
      <c r="R107" s="238"/>
      <c r="S107" s="238"/>
      <c r="T107" s="23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0" t="s">
        <v>148</v>
      </c>
      <c r="AU107" s="240" t="s">
        <v>79</v>
      </c>
      <c r="AV107" s="14" t="s">
        <v>79</v>
      </c>
      <c r="AW107" s="14" t="s">
        <v>33</v>
      </c>
      <c r="AX107" s="14" t="s">
        <v>71</v>
      </c>
      <c r="AY107" s="240" t="s">
        <v>132</v>
      </c>
    </row>
    <row r="108" s="13" customFormat="1">
      <c r="A108" s="13"/>
      <c r="B108" s="219"/>
      <c r="C108" s="220"/>
      <c r="D108" s="221" t="s">
        <v>148</v>
      </c>
      <c r="E108" s="222" t="s">
        <v>19</v>
      </c>
      <c r="F108" s="223" t="s">
        <v>832</v>
      </c>
      <c r="G108" s="220"/>
      <c r="H108" s="224">
        <v>8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148</v>
      </c>
      <c r="AU108" s="230" t="s">
        <v>79</v>
      </c>
      <c r="AV108" s="13" t="s">
        <v>81</v>
      </c>
      <c r="AW108" s="13" t="s">
        <v>33</v>
      </c>
      <c r="AX108" s="13" t="s">
        <v>79</v>
      </c>
      <c r="AY108" s="230" t="s">
        <v>132</v>
      </c>
    </row>
    <row r="109" s="15" customFormat="1">
      <c r="A109" s="15"/>
      <c r="B109" s="241"/>
      <c r="C109" s="242"/>
      <c r="D109" s="221" t="s">
        <v>148</v>
      </c>
      <c r="E109" s="243" t="s">
        <v>19</v>
      </c>
      <c r="F109" s="244" t="s">
        <v>163</v>
      </c>
      <c r="G109" s="242"/>
      <c r="H109" s="245">
        <v>8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1" t="s">
        <v>148</v>
      </c>
      <c r="AU109" s="251" t="s">
        <v>79</v>
      </c>
      <c r="AV109" s="15" t="s">
        <v>133</v>
      </c>
      <c r="AW109" s="15" t="s">
        <v>33</v>
      </c>
      <c r="AX109" s="15" t="s">
        <v>71</v>
      </c>
      <c r="AY109" s="251" t="s">
        <v>132</v>
      </c>
    </row>
    <row r="110" s="2" customFormat="1" ht="21.75" customHeight="1">
      <c r="A110" s="38"/>
      <c r="B110" s="39"/>
      <c r="C110" s="205" t="s">
        <v>172</v>
      </c>
      <c r="D110" s="205" t="s">
        <v>135</v>
      </c>
      <c r="E110" s="206" t="s">
        <v>833</v>
      </c>
      <c r="F110" s="207" t="s">
        <v>834</v>
      </c>
      <c r="G110" s="208" t="s">
        <v>196</v>
      </c>
      <c r="H110" s="209">
        <v>33.600000000000001</v>
      </c>
      <c r="I110" s="210"/>
      <c r="J110" s="211">
        <f>ROUND(I110*H110,2)</f>
        <v>0</v>
      </c>
      <c r="K110" s="212"/>
      <c r="L110" s="44"/>
      <c r="M110" s="213" t="s">
        <v>19</v>
      </c>
      <c r="N110" s="214" t="s">
        <v>42</v>
      </c>
      <c r="O110" s="84"/>
      <c r="P110" s="215">
        <f>O110*H110</f>
        <v>0</v>
      </c>
      <c r="Q110" s="215">
        <v>3.0000000000000001E-05</v>
      </c>
      <c r="R110" s="215">
        <f>Q110*H110</f>
        <v>0.001008</v>
      </c>
      <c r="S110" s="215">
        <v>0.00106</v>
      </c>
      <c r="T110" s="216">
        <f>S110*H110</f>
        <v>0.035616000000000002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7" t="s">
        <v>139</v>
      </c>
      <c r="AT110" s="217" t="s">
        <v>135</v>
      </c>
      <c r="AU110" s="217" t="s">
        <v>79</v>
      </c>
      <c r="AY110" s="17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7" t="s">
        <v>79</v>
      </c>
      <c r="BK110" s="218">
        <f>ROUND(I110*H110,2)</f>
        <v>0</v>
      </c>
      <c r="BL110" s="17" t="s">
        <v>139</v>
      </c>
      <c r="BM110" s="217" t="s">
        <v>835</v>
      </c>
    </row>
    <row r="111" s="13" customFormat="1">
      <c r="A111" s="13"/>
      <c r="B111" s="219"/>
      <c r="C111" s="220"/>
      <c r="D111" s="221" t="s">
        <v>148</v>
      </c>
      <c r="E111" s="222" t="s">
        <v>19</v>
      </c>
      <c r="F111" s="223" t="s">
        <v>802</v>
      </c>
      <c r="G111" s="220"/>
      <c r="H111" s="224">
        <v>33.600000000000001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148</v>
      </c>
      <c r="AU111" s="230" t="s">
        <v>79</v>
      </c>
      <c r="AV111" s="13" t="s">
        <v>81</v>
      </c>
      <c r="AW111" s="13" t="s">
        <v>33</v>
      </c>
      <c r="AX111" s="13" t="s">
        <v>79</v>
      </c>
      <c r="AY111" s="230" t="s">
        <v>132</v>
      </c>
    </row>
    <row r="112" s="2" customFormat="1" ht="21.75" customHeight="1">
      <c r="A112" s="38"/>
      <c r="B112" s="39"/>
      <c r="C112" s="205" t="s">
        <v>177</v>
      </c>
      <c r="D112" s="205" t="s">
        <v>135</v>
      </c>
      <c r="E112" s="206" t="s">
        <v>836</v>
      </c>
      <c r="F112" s="207" t="s">
        <v>837</v>
      </c>
      <c r="G112" s="208" t="s">
        <v>196</v>
      </c>
      <c r="H112" s="209">
        <v>29.600000000000001</v>
      </c>
      <c r="I112" s="210"/>
      <c r="J112" s="211">
        <f>ROUND(I112*H112,2)</f>
        <v>0</v>
      </c>
      <c r="K112" s="212"/>
      <c r="L112" s="44"/>
      <c r="M112" s="213" t="s">
        <v>19</v>
      </c>
      <c r="N112" s="214" t="s">
        <v>42</v>
      </c>
      <c r="O112" s="84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7" t="s">
        <v>139</v>
      </c>
      <c r="AT112" s="217" t="s">
        <v>135</v>
      </c>
      <c r="AU112" s="217" t="s">
        <v>79</v>
      </c>
      <c r="AY112" s="17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7" t="s">
        <v>79</v>
      </c>
      <c r="BK112" s="218">
        <f>ROUND(I112*H112,2)</f>
        <v>0</v>
      </c>
      <c r="BL112" s="17" t="s">
        <v>139</v>
      </c>
      <c r="BM112" s="217" t="s">
        <v>838</v>
      </c>
    </row>
    <row r="113" s="13" customFormat="1">
      <c r="A113" s="13"/>
      <c r="B113" s="219"/>
      <c r="C113" s="220"/>
      <c r="D113" s="221" t="s">
        <v>148</v>
      </c>
      <c r="E113" s="222" t="s">
        <v>19</v>
      </c>
      <c r="F113" s="223" t="s">
        <v>839</v>
      </c>
      <c r="G113" s="220"/>
      <c r="H113" s="224">
        <v>29.600000000000001</v>
      </c>
      <c r="I113" s="225"/>
      <c r="J113" s="220"/>
      <c r="K113" s="220"/>
      <c r="L113" s="226"/>
      <c r="M113" s="227"/>
      <c r="N113" s="228"/>
      <c r="O113" s="228"/>
      <c r="P113" s="228"/>
      <c r="Q113" s="228"/>
      <c r="R113" s="228"/>
      <c r="S113" s="228"/>
      <c r="T113" s="22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0" t="s">
        <v>148</v>
      </c>
      <c r="AU113" s="230" t="s">
        <v>79</v>
      </c>
      <c r="AV113" s="13" t="s">
        <v>81</v>
      </c>
      <c r="AW113" s="13" t="s">
        <v>33</v>
      </c>
      <c r="AX113" s="13" t="s">
        <v>79</v>
      </c>
      <c r="AY113" s="230" t="s">
        <v>132</v>
      </c>
    </row>
    <row r="114" s="12" customFormat="1" ht="25.92" customHeight="1">
      <c r="A114" s="12"/>
      <c r="B114" s="189"/>
      <c r="C114" s="190"/>
      <c r="D114" s="191" t="s">
        <v>70</v>
      </c>
      <c r="E114" s="192" t="s">
        <v>840</v>
      </c>
      <c r="F114" s="192" t="s">
        <v>841</v>
      </c>
      <c r="G114" s="190"/>
      <c r="H114" s="190"/>
      <c r="I114" s="193"/>
      <c r="J114" s="194">
        <f>BK114</f>
        <v>0</v>
      </c>
      <c r="K114" s="190"/>
      <c r="L114" s="195"/>
      <c r="M114" s="196"/>
      <c r="N114" s="197"/>
      <c r="O114" s="197"/>
      <c r="P114" s="198">
        <f>SUM(P115:P118)</f>
        <v>0</v>
      </c>
      <c r="Q114" s="197"/>
      <c r="R114" s="198">
        <f>SUM(R115:R118)</f>
        <v>0.00050000000000000001</v>
      </c>
      <c r="S114" s="197"/>
      <c r="T114" s="199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79</v>
      </c>
      <c r="AT114" s="201" t="s">
        <v>70</v>
      </c>
      <c r="AU114" s="201" t="s">
        <v>71</v>
      </c>
      <c r="AY114" s="200" t="s">
        <v>132</v>
      </c>
      <c r="BK114" s="202">
        <f>SUM(BK115:BK118)</f>
        <v>0</v>
      </c>
    </row>
    <row r="115" s="2" customFormat="1" ht="21.75" customHeight="1">
      <c r="A115" s="38"/>
      <c r="B115" s="39"/>
      <c r="C115" s="205" t="s">
        <v>183</v>
      </c>
      <c r="D115" s="205" t="s">
        <v>135</v>
      </c>
      <c r="E115" s="206" t="s">
        <v>842</v>
      </c>
      <c r="F115" s="207" t="s">
        <v>843</v>
      </c>
      <c r="G115" s="208" t="s">
        <v>138</v>
      </c>
      <c r="H115" s="209">
        <v>1</v>
      </c>
      <c r="I115" s="210"/>
      <c r="J115" s="211">
        <f>ROUND(I115*H115,2)</f>
        <v>0</v>
      </c>
      <c r="K115" s="212"/>
      <c r="L115" s="44"/>
      <c r="M115" s="213" t="s">
        <v>19</v>
      </c>
      <c r="N115" s="214" t="s">
        <v>42</v>
      </c>
      <c r="O115" s="84"/>
      <c r="P115" s="215">
        <f>O115*H115</f>
        <v>0</v>
      </c>
      <c r="Q115" s="215">
        <v>0.00013999999999999999</v>
      </c>
      <c r="R115" s="215">
        <f>Q115*H115</f>
        <v>0.00013999999999999999</v>
      </c>
      <c r="S115" s="215">
        <v>0</v>
      </c>
      <c r="T115" s="21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7" t="s">
        <v>139</v>
      </c>
      <c r="AT115" s="217" t="s">
        <v>135</v>
      </c>
      <c r="AU115" s="217" t="s">
        <v>79</v>
      </c>
      <c r="AY115" s="17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7" t="s">
        <v>79</v>
      </c>
      <c r="BK115" s="218">
        <f>ROUND(I115*H115,2)</f>
        <v>0</v>
      </c>
      <c r="BL115" s="17" t="s">
        <v>139</v>
      </c>
      <c r="BM115" s="217" t="s">
        <v>844</v>
      </c>
    </row>
    <row r="116" s="13" customFormat="1">
      <c r="A116" s="13"/>
      <c r="B116" s="219"/>
      <c r="C116" s="220"/>
      <c r="D116" s="221" t="s">
        <v>148</v>
      </c>
      <c r="E116" s="222" t="s">
        <v>19</v>
      </c>
      <c r="F116" s="223" t="s">
        <v>79</v>
      </c>
      <c r="G116" s="220"/>
      <c r="H116" s="224">
        <v>1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148</v>
      </c>
      <c r="AU116" s="230" t="s">
        <v>79</v>
      </c>
      <c r="AV116" s="13" t="s">
        <v>81</v>
      </c>
      <c r="AW116" s="13" t="s">
        <v>33</v>
      </c>
      <c r="AX116" s="13" t="s">
        <v>79</v>
      </c>
      <c r="AY116" s="230" t="s">
        <v>132</v>
      </c>
    </row>
    <row r="117" s="2" customFormat="1" ht="33" customHeight="1">
      <c r="A117" s="38"/>
      <c r="B117" s="39"/>
      <c r="C117" s="205" t="s">
        <v>188</v>
      </c>
      <c r="D117" s="205" t="s">
        <v>135</v>
      </c>
      <c r="E117" s="206" t="s">
        <v>845</v>
      </c>
      <c r="F117" s="207" t="s">
        <v>846</v>
      </c>
      <c r="G117" s="208" t="s">
        <v>138</v>
      </c>
      <c r="H117" s="209">
        <v>1</v>
      </c>
      <c r="I117" s="210"/>
      <c r="J117" s="211">
        <f>ROUND(I117*H117,2)</f>
        <v>0</v>
      </c>
      <c r="K117" s="212"/>
      <c r="L117" s="44"/>
      <c r="M117" s="213" t="s">
        <v>19</v>
      </c>
      <c r="N117" s="214" t="s">
        <v>42</v>
      </c>
      <c r="O117" s="84"/>
      <c r="P117" s="215">
        <f>O117*H117</f>
        <v>0</v>
      </c>
      <c r="Q117" s="215">
        <v>0.00023000000000000001</v>
      </c>
      <c r="R117" s="215">
        <f>Q117*H117</f>
        <v>0.00023000000000000001</v>
      </c>
      <c r="S117" s="215">
        <v>0</v>
      </c>
      <c r="T117" s="21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7" t="s">
        <v>139</v>
      </c>
      <c r="AT117" s="217" t="s">
        <v>135</v>
      </c>
      <c r="AU117" s="217" t="s">
        <v>79</v>
      </c>
      <c r="AY117" s="17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7" t="s">
        <v>79</v>
      </c>
      <c r="BK117" s="218">
        <f>ROUND(I117*H117,2)</f>
        <v>0</v>
      </c>
      <c r="BL117" s="17" t="s">
        <v>139</v>
      </c>
      <c r="BM117" s="217" t="s">
        <v>847</v>
      </c>
    </row>
    <row r="118" s="2" customFormat="1" ht="33" customHeight="1">
      <c r="A118" s="38"/>
      <c r="B118" s="39"/>
      <c r="C118" s="205" t="s">
        <v>193</v>
      </c>
      <c r="D118" s="205" t="s">
        <v>135</v>
      </c>
      <c r="E118" s="206" t="s">
        <v>848</v>
      </c>
      <c r="F118" s="207" t="s">
        <v>849</v>
      </c>
      <c r="G118" s="208" t="s">
        <v>138</v>
      </c>
      <c r="H118" s="209">
        <v>1</v>
      </c>
      <c r="I118" s="210"/>
      <c r="J118" s="211">
        <f>ROUND(I118*H118,2)</f>
        <v>0</v>
      </c>
      <c r="K118" s="212"/>
      <c r="L118" s="44"/>
      <c r="M118" s="213" t="s">
        <v>19</v>
      </c>
      <c r="N118" s="214" t="s">
        <v>42</v>
      </c>
      <c r="O118" s="84"/>
      <c r="P118" s="215">
        <f>O118*H118</f>
        <v>0</v>
      </c>
      <c r="Q118" s="215">
        <v>0.00012999999999999999</v>
      </c>
      <c r="R118" s="215">
        <f>Q118*H118</f>
        <v>0.00012999999999999999</v>
      </c>
      <c r="S118" s="215">
        <v>0</v>
      </c>
      <c r="T118" s="21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7" t="s">
        <v>139</v>
      </c>
      <c r="AT118" s="217" t="s">
        <v>135</v>
      </c>
      <c r="AU118" s="217" t="s">
        <v>79</v>
      </c>
      <c r="AY118" s="17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7" t="s">
        <v>79</v>
      </c>
      <c r="BK118" s="218">
        <f>ROUND(I118*H118,2)</f>
        <v>0</v>
      </c>
      <c r="BL118" s="17" t="s">
        <v>139</v>
      </c>
      <c r="BM118" s="217" t="s">
        <v>850</v>
      </c>
    </row>
    <row r="119" s="12" customFormat="1" ht="25.92" customHeight="1">
      <c r="A119" s="12"/>
      <c r="B119" s="189"/>
      <c r="C119" s="190"/>
      <c r="D119" s="191" t="s">
        <v>70</v>
      </c>
      <c r="E119" s="192" t="s">
        <v>851</v>
      </c>
      <c r="F119" s="192" t="s">
        <v>852</v>
      </c>
      <c r="G119" s="190"/>
      <c r="H119" s="190"/>
      <c r="I119" s="193"/>
      <c r="J119" s="194">
        <f>BK119</f>
        <v>0</v>
      </c>
      <c r="K119" s="190"/>
      <c r="L119" s="195"/>
      <c r="M119" s="196"/>
      <c r="N119" s="197"/>
      <c r="O119" s="197"/>
      <c r="P119" s="198">
        <f>P120</f>
        <v>0</v>
      </c>
      <c r="Q119" s="197"/>
      <c r="R119" s="198">
        <f>R120</f>
        <v>0.034540000000000001</v>
      </c>
      <c r="S119" s="197"/>
      <c r="T119" s="199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0" t="s">
        <v>79</v>
      </c>
      <c r="AT119" s="201" t="s">
        <v>70</v>
      </c>
      <c r="AU119" s="201" t="s">
        <v>71</v>
      </c>
      <c r="AY119" s="200" t="s">
        <v>132</v>
      </c>
      <c r="BK119" s="202">
        <f>BK120</f>
        <v>0</v>
      </c>
    </row>
    <row r="120" s="2" customFormat="1" ht="44.25" customHeight="1">
      <c r="A120" s="38"/>
      <c r="B120" s="39"/>
      <c r="C120" s="205" t="s">
        <v>200</v>
      </c>
      <c r="D120" s="205" t="s">
        <v>135</v>
      </c>
      <c r="E120" s="206" t="s">
        <v>853</v>
      </c>
      <c r="F120" s="207" t="s">
        <v>854</v>
      </c>
      <c r="G120" s="208" t="s">
        <v>138</v>
      </c>
      <c r="H120" s="209">
        <v>1</v>
      </c>
      <c r="I120" s="210"/>
      <c r="J120" s="211">
        <f>ROUND(I120*H120,2)</f>
        <v>0</v>
      </c>
      <c r="K120" s="212"/>
      <c r="L120" s="44"/>
      <c r="M120" s="213" t="s">
        <v>19</v>
      </c>
      <c r="N120" s="214" t="s">
        <v>42</v>
      </c>
      <c r="O120" s="84"/>
      <c r="P120" s="215">
        <f>O120*H120</f>
        <v>0</v>
      </c>
      <c r="Q120" s="215">
        <v>0.034540000000000001</v>
      </c>
      <c r="R120" s="215">
        <f>Q120*H120</f>
        <v>0.034540000000000001</v>
      </c>
      <c r="S120" s="215">
        <v>0</v>
      </c>
      <c r="T120" s="21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7" t="s">
        <v>139</v>
      </c>
      <c r="AT120" s="217" t="s">
        <v>135</v>
      </c>
      <c r="AU120" s="217" t="s">
        <v>79</v>
      </c>
      <c r="AY120" s="17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7" t="s">
        <v>79</v>
      </c>
      <c r="BK120" s="218">
        <f>ROUND(I120*H120,2)</f>
        <v>0</v>
      </c>
      <c r="BL120" s="17" t="s">
        <v>139</v>
      </c>
      <c r="BM120" s="217" t="s">
        <v>855</v>
      </c>
    </row>
    <row r="121" s="12" customFormat="1" ht="25.92" customHeight="1">
      <c r="A121" s="12"/>
      <c r="B121" s="189"/>
      <c r="C121" s="190"/>
      <c r="D121" s="191" t="s">
        <v>70</v>
      </c>
      <c r="E121" s="192" t="s">
        <v>856</v>
      </c>
      <c r="F121" s="192" t="s">
        <v>857</v>
      </c>
      <c r="G121" s="190"/>
      <c r="H121" s="190"/>
      <c r="I121" s="193"/>
      <c r="J121" s="194">
        <f>BK121</f>
        <v>0</v>
      </c>
      <c r="K121" s="190"/>
      <c r="L121" s="195"/>
      <c r="M121" s="196"/>
      <c r="N121" s="197"/>
      <c r="O121" s="197"/>
      <c r="P121" s="198">
        <f>SUM(P122:P123)</f>
        <v>0</v>
      </c>
      <c r="Q121" s="197"/>
      <c r="R121" s="198">
        <f>SUM(R122:R123)</f>
        <v>0</v>
      </c>
      <c r="S121" s="197"/>
      <c r="T121" s="199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0" t="s">
        <v>79</v>
      </c>
      <c r="AT121" s="201" t="s">
        <v>70</v>
      </c>
      <c r="AU121" s="201" t="s">
        <v>71</v>
      </c>
      <c r="AY121" s="200" t="s">
        <v>132</v>
      </c>
      <c r="BK121" s="202">
        <f>SUM(BK122:BK123)</f>
        <v>0</v>
      </c>
    </row>
    <row r="122" s="2" customFormat="1" ht="16.5" customHeight="1">
      <c r="A122" s="38"/>
      <c r="B122" s="39"/>
      <c r="C122" s="205" t="s">
        <v>206</v>
      </c>
      <c r="D122" s="205" t="s">
        <v>135</v>
      </c>
      <c r="E122" s="206" t="s">
        <v>858</v>
      </c>
      <c r="F122" s="207" t="s">
        <v>859</v>
      </c>
      <c r="G122" s="208" t="s">
        <v>341</v>
      </c>
      <c r="H122" s="209">
        <v>1</v>
      </c>
      <c r="I122" s="210"/>
      <c r="J122" s="211">
        <f>ROUND(I122*H122,2)</f>
        <v>0</v>
      </c>
      <c r="K122" s="212"/>
      <c r="L122" s="44"/>
      <c r="M122" s="213" t="s">
        <v>19</v>
      </c>
      <c r="N122" s="214" t="s">
        <v>42</v>
      </c>
      <c r="O122" s="84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7" t="s">
        <v>139</v>
      </c>
      <c r="AT122" s="217" t="s">
        <v>135</v>
      </c>
      <c r="AU122" s="217" t="s">
        <v>79</v>
      </c>
      <c r="AY122" s="17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7" t="s">
        <v>79</v>
      </c>
      <c r="BK122" s="218">
        <f>ROUND(I122*H122,2)</f>
        <v>0</v>
      </c>
      <c r="BL122" s="17" t="s">
        <v>139</v>
      </c>
      <c r="BM122" s="217" t="s">
        <v>860</v>
      </c>
    </row>
    <row r="123" s="2" customFormat="1" ht="16.5" customHeight="1">
      <c r="A123" s="38"/>
      <c r="B123" s="39"/>
      <c r="C123" s="205" t="s">
        <v>8</v>
      </c>
      <c r="D123" s="205" t="s">
        <v>135</v>
      </c>
      <c r="E123" s="206" t="s">
        <v>861</v>
      </c>
      <c r="F123" s="207" t="s">
        <v>862</v>
      </c>
      <c r="G123" s="208" t="s">
        <v>341</v>
      </c>
      <c r="H123" s="209">
        <v>1</v>
      </c>
      <c r="I123" s="210"/>
      <c r="J123" s="211">
        <f>ROUND(I123*H123,2)</f>
        <v>0</v>
      </c>
      <c r="K123" s="212"/>
      <c r="L123" s="44"/>
      <c r="M123" s="263" t="s">
        <v>19</v>
      </c>
      <c r="N123" s="264" t="s">
        <v>42</v>
      </c>
      <c r="O123" s="265"/>
      <c r="P123" s="266">
        <f>O123*H123</f>
        <v>0</v>
      </c>
      <c r="Q123" s="266">
        <v>0</v>
      </c>
      <c r="R123" s="266">
        <f>Q123*H123</f>
        <v>0</v>
      </c>
      <c r="S123" s="266">
        <v>0</v>
      </c>
      <c r="T123" s="26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7" t="s">
        <v>139</v>
      </c>
      <c r="AT123" s="217" t="s">
        <v>135</v>
      </c>
      <c r="AU123" s="217" t="s">
        <v>79</v>
      </c>
      <c r="AY123" s="17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7" t="s">
        <v>79</v>
      </c>
      <c r="BK123" s="218">
        <f>ROUND(I123*H123,2)</f>
        <v>0</v>
      </c>
      <c r="BL123" s="17" t="s">
        <v>139</v>
      </c>
      <c r="BM123" s="217" t="s">
        <v>863</v>
      </c>
    </row>
    <row r="124" s="2" customFormat="1" ht="6.96" customHeight="1">
      <c r="A124" s="38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44"/>
      <c r="M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</sheetData>
  <sheetProtection sheet="1" autoFilter="0" formatColumns="0" formatRows="0" objects="1" scenarios="1" spinCount="100000" saltValue="ZgY8K3YrJIzpj5G7N6/b6L1mkwWq8Yg+dAqWGoaGArb908x7A7Q6EgehqRiNSvHwx6QP0HKOqunVyt2gR7sU9g==" hashValue="ME4i/9LvEr5PZVqz3wZNTgrmOMIfvgsXqfSpORNHgDYUdNEBLnjC2to51rmrR6fpsNMkuDRg27he3tjFk9xWvg==" algorithmName="SHA-512" password="CC35"/>
  <autoFilter ref="C83:K12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Revitalizace zázemí sálu Všelibice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864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7. 2. 2024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35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37</v>
      </c>
      <c r="E30" s="38"/>
      <c r="F30" s="38"/>
      <c r="G30" s="38"/>
      <c r="H30" s="38"/>
      <c r="I30" s="38"/>
      <c r="J30" s="144">
        <f>ROUND(J84,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39</v>
      </c>
      <c r="G32" s="38"/>
      <c r="H32" s="38"/>
      <c r="I32" s="145" t="s">
        <v>38</v>
      </c>
      <c r="J32" s="145" t="s">
        <v>40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41</v>
      </c>
      <c r="E33" s="132" t="s">
        <v>42</v>
      </c>
      <c r="F33" s="147">
        <f>ROUND((SUM(BE84:BE120)),  2)</f>
        <v>0</v>
      </c>
      <c r="G33" s="38"/>
      <c r="H33" s="38"/>
      <c r="I33" s="148">
        <v>0.20999999999999999</v>
      </c>
      <c r="J33" s="147">
        <f>ROUND(((SUM(BE84:BE120))*I33),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43</v>
      </c>
      <c r="F34" s="147">
        <f>ROUND((SUM(BF84:BF120)),  2)</f>
        <v>0</v>
      </c>
      <c r="G34" s="38"/>
      <c r="H34" s="38"/>
      <c r="I34" s="148">
        <v>0.14999999999999999</v>
      </c>
      <c r="J34" s="147">
        <f>ROUND(((SUM(BF84:BF120))*I34),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44</v>
      </c>
      <c r="F35" s="147">
        <f>ROUND((SUM(BG84:BG120)),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45</v>
      </c>
      <c r="F36" s="147">
        <f>ROUND((SUM(BH84:BH120)),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46</v>
      </c>
      <c r="F37" s="147">
        <f>ROUND((SUM(BI84:BI120)),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0" t="str">
        <f>E7</f>
        <v>Revitalizace zázemí sálu Všelibice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24_018_0400 - Elektroinstalace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 p. 65, Všelibice</v>
      </c>
      <c r="G52" s="40"/>
      <c r="H52" s="40"/>
      <c r="I52" s="32" t="s">
        <v>23</v>
      </c>
      <c r="J52" s="72" t="str">
        <f>IF(J12="","",J12)</f>
        <v>7. 2. 2024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všelibice</v>
      </c>
      <c r="G54" s="40"/>
      <c r="H54" s="40"/>
      <c r="I54" s="32" t="s">
        <v>31</v>
      </c>
      <c r="J54" s="36" t="str">
        <f>E21</f>
        <v>Ing. R.Hladký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Ing. R.Hladký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98</v>
      </c>
      <c r="D57" s="162"/>
      <c r="E57" s="162"/>
      <c r="F57" s="162"/>
      <c r="G57" s="162"/>
      <c r="H57" s="162"/>
      <c r="I57" s="162"/>
      <c r="J57" s="163" t="s">
        <v>99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69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hidden="1" s="9" customFormat="1" ht="24.96" customHeight="1">
      <c r="A60" s="9"/>
      <c r="B60" s="165"/>
      <c r="C60" s="166"/>
      <c r="D60" s="167" t="s">
        <v>865</v>
      </c>
      <c r="E60" s="168"/>
      <c r="F60" s="168"/>
      <c r="G60" s="168"/>
      <c r="H60" s="168"/>
      <c r="I60" s="168"/>
      <c r="J60" s="169">
        <f>J85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65"/>
      <c r="C61" s="166"/>
      <c r="D61" s="167" t="s">
        <v>866</v>
      </c>
      <c r="E61" s="168"/>
      <c r="F61" s="168"/>
      <c r="G61" s="168"/>
      <c r="H61" s="168"/>
      <c r="I61" s="168"/>
      <c r="J61" s="169">
        <f>J87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24.96" customHeight="1">
      <c r="A62" s="9"/>
      <c r="B62" s="165"/>
      <c r="C62" s="166"/>
      <c r="D62" s="167" t="s">
        <v>867</v>
      </c>
      <c r="E62" s="168"/>
      <c r="F62" s="168"/>
      <c r="G62" s="168"/>
      <c r="H62" s="168"/>
      <c r="I62" s="168"/>
      <c r="J62" s="169">
        <f>J91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24.96" customHeight="1">
      <c r="A63" s="9"/>
      <c r="B63" s="165"/>
      <c r="C63" s="166"/>
      <c r="D63" s="167" t="s">
        <v>868</v>
      </c>
      <c r="E63" s="168"/>
      <c r="F63" s="168"/>
      <c r="G63" s="168"/>
      <c r="H63" s="168"/>
      <c r="I63" s="168"/>
      <c r="J63" s="169">
        <f>J103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9" customFormat="1" ht="24.96" customHeight="1">
      <c r="A64" s="9"/>
      <c r="B64" s="165"/>
      <c r="C64" s="166"/>
      <c r="D64" s="167" t="s">
        <v>869</v>
      </c>
      <c r="E64" s="168"/>
      <c r="F64" s="168"/>
      <c r="G64" s="168"/>
      <c r="H64" s="168"/>
      <c r="I64" s="168"/>
      <c r="J64" s="169">
        <f>J114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hidden="1"/>
    <row r="68" hidden="1"/>
    <row r="69" hidden="1"/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117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0" t="str">
        <f>E7</f>
        <v>Revitalizace zázemí sálu Všelibice</v>
      </c>
      <c r="F74" s="32"/>
      <c r="G74" s="32"/>
      <c r="H74" s="32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95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24_018_0400 - Elektroinstalace</v>
      </c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>č. p. 65, Všelibice</v>
      </c>
      <c r="G78" s="40"/>
      <c r="H78" s="40"/>
      <c r="I78" s="32" t="s">
        <v>23</v>
      </c>
      <c r="J78" s="72" t="str">
        <f>IF(J12="","",J12)</f>
        <v>7. 2. 2024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25</v>
      </c>
      <c r="D80" s="40"/>
      <c r="E80" s="40"/>
      <c r="F80" s="27" t="str">
        <f>E15</f>
        <v>Obec všelibice</v>
      </c>
      <c r="G80" s="40"/>
      <c r="H80" s="40"/>
      <c r="I80" s="32" t="s">
        <v>31</v>
      </c>
      <c r="J80" s="36" t="str">
        <f>E21</f>
        <v>Ing. R.Hladký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29</v>
      </c>
      <c r="D81" s="40"/>
      <c r="E81" s="40"/>
      <c r="F81" s="27" t="str">
        <f>IF(E18="","",E18)</f>
        <v>Vyplň údaj</v>
      </c>
      <c r="G81" s="40"/>
      <c r="H81" s="40"/>
      <c r="I81" s="32" t="s">
        <v>34</v>
      </c>
      <c r="J81" s="36" t="str">
        <f>E24</f>
        <v>Ing. R.Hladký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77"/>
      <c r="B83" s="178"/>
      <c r="C83" s="179" t="s">
        <v>118</v>
      </c>
      <c r="D83" s="180" t="s">
        <v>56</v>
      </c>
      <c r="E83" s="180" t="s">
        <v>52</v>
      </c>
      <c r="F83" s="180" t="s">
        <v>53</v>
      </c>
      <c r="G83" s="180" t="s">
        <v>119</v>
      </c>
      <c r="H83" s="180" t="s">
        <v>120</v>
      </c>
      <c r="I83" s="180" t="s">
        <v>121</v>
      </c>
      <c r="J83" s="181" t="s">
        <v>99</v>
      </c>
      <c r="K83" s="182" t="s">
        <v>122</v>
      </c>
      <c r="L83" s="183"/>
      <c r="M83" s="92" t="s">
        <v>19</v>
      </c>
      <c r="N83" s="93" t="s">
        <v>41</v>
      </c>
      <c r="O83" s="93" t="s">
        <v>123</v>
      </c>
      <c r="P83" s="93" t="s">
        <v>124</v>
      </c>
      <c r="Q83" s="93" t="s">
        <v>125</v>
      </c>
      <c r="R83" s="93" t="s">
        <v>126</v>
      </c>
      <c r="S83" s="93" t="s">
        <v>127</v>
      </c>
      <c r="T83" s="94" t="s">
        <v>128</v>
      </c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</row>
    <row r="84" s="2" customFormat="1" ht="22.8" customHeight="1">
      <c r="A84" s="38"/>
      <c r="B84" s="39"/>
      <c r="C84" s="99" t="s">
        <v>129</v>
      </c>
      <c r="D84" s="40"/>
      <c r="E84" s="40"/>
      <c r="F84" s="40"/>
      <c r="G84" s="40"/>
      <c r="H84" s="40"/>
      <c r="I84" s="40"/>
      <c r="J84" s="184">
        <f>BK84</f>
        <v>0</v>
      </c>
      <c r="K84" s="40"/>
      <c r="L84" s="44"/>
      <c r="M84" s="95"/>
      <c r="N84" s="185"/>
      <c r="O84" s="96"/>
      <c r="P84" s="186">
        <f>P85+P87+P91+P103+P114</f>
        <v>0</v>
      </c>
      <c r="Q84" s="96"/>
      <c r="R84" s="186">
        <f>R85+R87+R91+R103+R114</f>
        <v>0</v>
      </c>
      <c r="S84" s="96"/>
      <c r="T84" s="187">
        <f>T85+T87+T91+T103+T114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70</v>
      </c>
      <c r="AU84" s="17" t="s">
        <v>100</v>
      </c>
      <c r="BK84" s="188">
        <f>BK85+BK87+BK91+BK103+BK114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870</v>
      </c>
      <c r="F85" s="192" t="s">
        <v>871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0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71</v>
      </c>
      <c r="AY85" s="200" t="s">
        <v>132</v>
      </c>
      <c r="BK85" s="202">
        <f>BK86</f>
        <v>0</v>
      </c>
    </row>
    <row r="86" s="2" customFormat="1" ht="16.5" customHeight="1">
      <c r="A86" s="38"/>
      <c r="B86" s="39"/>
      <c r="C86" s="205" t="s">
        <v>79</v>
      </c>
      <c r="D86" s="205" t="s">
        <v>135</v>
      </c>
      <c r="E86" s="206" t="s">
        <v>872</v>
      </c>
      <c r="F86" s="207" t="s">
        <v>873</v>
      </c>
      <c r="G86" s="208" t="s">
        <v>788</v>
      </c>
      <c r="H86" s="209">
        <v>5</v>
      </c>
      <c r="I86" s="210"/>
      <c r="J86" s="211">
        <f>ROUND(I86*H86,2)</f>
        <v>0</v>
      </c>
      <c r="K86" s="212"/>
      <c r="L86" s="44"/>
      <c r="M86" s="213" t="s">
        <v>19</v>
      </c>
      <c r="N86" s="214" t="s">
        <v>42</v>
      </c>
      <c r="O86" s="84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7" t="s">
        <v>139</v>
      </c>
      <c r="AT86" s="217" t="s">
        <v>135</v>
      </c>
      <c r="AU86" s="217" t="s">
        <v>79</v>
      </c>
      <c r="AY86" s="17" t="s">
        <v>132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7" t="s">
        <v>79</v>
      </c>
      <c r="BK86" s="218">
        <f>ROUND(I86*H86,2)</f>
        <v>0</v>
      </c>
      <c r="BL86" s="17" t="s">
        <v>139</v>
      </c>
      <c r="BM86" s="217" t="s">
        <v>874</v>
      </c>
    </row>
    <row r="87" s="12" customFormat="1" ht="25.92" customHeight="1">
      <c r="A87" s="12"/>
      <c r="B87" s="189"/>
      <c r="C87" s="190"/>
      <c r="D87" s="191" t="s">
        <v>70</v>
      </c>
      <c r="E87" s="192" t="s">
        <v>875</v>
      </c>
      <c r="F87" s="192" t="s">
        <v>876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SUM(P88:P90)</f>
        <v>0</v>
      </c>
      <c r="Q87" s="197"/>
      <c r="R87" s="198">
        <f>SUM(R88:R90)</f>
        <v>0</v>
      </c>
      <c r="S87" s="197"/>
      <c r="T87" s="199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79</v>
      </c>
      <c r="AT87" s="201" t="s">
        <v>70</v>
      </c>
      <c r="AU87" s="201" t="s">
        <v>71</v>
      </c>
      <c r="AY87" s="200" t="s">
        <v>132</v>
      </c>
      <c r="BK87" s="202">
        <f>SUM(BK88:BK90)</f>
        <v>0</v>
      </c>
    </row>
    <row r="88" s="2" customFormat="1" ht="21.75" customHeight="1">
      <c r="A88" s="38"/>
      <c r="B88" s="39"/>
      <c r="C88" s="205" t="s">
        <v>81</v>
      </c>
      <c r="D88" s="205" t="s">
        <v>135</v>
      </c>
      <c r="E88" s="206" t="s">
        <v>877</v>
      </c>
      <c r="F88" s="207" t="s">
        <v>878</v>
      </c>
      <c r="G88" s="208" t="s">
        <v>879</v>
      </c>
      <c r="H88" s="209">
        <v>8</v>
      </c>
      <c r="I88" s="210"/>
      <c r="J88" s="211">
        <f>ROUND(I88*H88,2)</f>
        <v>0</v>
      </c>
      <c r="K88" s="212"/>
      <c r="L88" s="44"/>
      <c r="M88" s="213" t="s">
        <v>19</v>
      </c>
      <c r="N88" s="214" t="s">
        <v>42</v>
      </c>
      <c r="O88" s="84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7" t="s">
        <v>139</v>
      </c>
      <c r="AT88" s="217" t="s">
        <v>135</v>
      </c>
      <c r="AU88" s="217" t="s">
        <v>79</v>
      </c>
      <c r="AY88" s="17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7" t="s">
        <v>79</v>
      </c>
      <c r="BK88" s="218">
        <f>ROUND(I88*H88,2)</f>
        <v>0</v>
      </c>
      <c r="BL88" s="17" t="s">
        <v>139</v>
      </c>
      <c r="BM88" s="217" t="s">
        <v>880</v>
      </c>
    </row>
    <row r="89" s="2" customFormat="1" ht="16.5" customHeight="1">
      <c r="A89" s="38"/>
      <c r="B89" s="39"/>
      <c r="C89" s="205" t="s">
        <v>133</v>
      </c>
      <c r="D89" s="205" t="s">
        <v>135</v>
      </c>
      <c r="E89" s="206" t="s">
        <v>881</v>
      </c>
      <c r="F89" s="207" t="s">
        <v>882</v>
      </c>
      <c r="G89" s="208" t="s">
        <v>879</v>
      </c>
      <c r="H89" s="209">
        <v>2</v>
      </c>
      <c r="I89" s="210"/>
      <c r="J89" s="211">
        <f>ROUND(I89*H89,2)</f>
        <v>0</v>
      </c>
      <c r="K89" s="212"/>
      <c r="L89" s="44"/>
      <c r="M89" s="213" t="s">
        <v>19</v>
      </c>
      <c r="N89" s="214" t="s">
        <v>42</v>
      </c>
      <c r="O89" s="84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7" t="s">
        <v>139</v>
      </c>
      <c r="AT89" s="217" t="s">
        <v>135</v>
      </c>
      <c r="AU89" s="217" t="s">
        <v>79</v>
      </c>
      <c r="AY89" s="17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7" t="s">
        <v>79</v>
      </c>
      <c r="BK89" s="218">
        <f>ROUND(I89*H89,2)</f>
        <v>0</v>
      </c>
      <c r="BL89" s="17" t="s">
        <v>139</v>
      </c>
      <c r="BM89" s="217" t="s">
        <v>883</v>
      </c>
    </row>
    <row r="90" s="2" customFormat="1" ht="16.5" customHeight="1">
      <c r="A90" s="38"/>
      <c r="B90" s="39"/>
      <c r="C90" s="205" t="s">
        <v>139</v>
      </c>
      <c r="D90" s="205" t="s">
        <v>135</v>
      </c>
      <c r="E90" s="206" t="s">
        <v>884</v>
      </c>
      <c r="F90" s="207" t="s">
        <v>885</v>
      </c>
      <c r="G90" s="208" t="s">
        <v>879</v>
      </c>
      <c r="H90" s="209">
        <v>1</v>
      </c>
      <c r="I90" s="210"/>
      <c r="J90" s="211">
        <f>ROUND(I90*H90,2)</f>
        <v>0</v>
      </c>
      <c r="K90" s="212"/>
      <c r="L90" s="44"/>
      <c r="M90" s="213" t="s">
        <v>19</v>
      </c>
      <c r="N90" s="214" t="s">
        <v>42</v>
      </c>
      <c r="O90" s="84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7" t="s">
        <v>139</v>
      </c>
      <c r="AT90" s="217" t="s">
        <v>135</v>
      </c>
      <c r="AU90" s="217" t="s">
        <v>79</v>
      </c>
      <c r="AY90" s="17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7" t="s">
        <v>79</v>
      </c>
      <c r="BK90" s="218">
        <f>ROUND(I90*H90,2)</f>
        <v>0</v>
      </c>
      <c r="BL90" s="17" t="s">
        <v>139</v>
      </c>
      <c r="BM90" s="217" t="s">
        <v>886</v>
      </c>
    </row>
    <row r="91" s="12" customFormat="1" ht="25.92" customHeight="1">
      <c r="A91" s="12"/>
      <c r="B91" s="189"/>
      <c r="C91" s="190"/>
      <c r="D91" s="191" t="s">
        <v>70</v>
      </c>
      <c r="E91" s="192" t="s">
        <v>887</v>
      </c>
      <c r="F91" s="192" t="s">
        <v>888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SUM(P92:P102)</f>
        <v>0</v>
      </c>
      <c r="Q91" s="197"/>
      <c r="R91" s="198">
        <f>SUM(R92:R102)</f>
        <v>0</v>
      </c>
      <c r="S91" s="197"/>
      <c r="T91" s="199">
        <f>SUM(T92:T102)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79</v>
      </c>
      <c r="AT91" s="201" t="s">
        <v>70</v>
      </c>
      <c r="AU91" s="201" t="s">
        <v>71</v>
      </c>
      <c r="AY91" s="200" t="s">
        <v>132</v>
      </c>
      <c r="BK91" s="202">
        <f>SUM(BK92:BK102)</f>
        <v>0</v>
      </c>
    </row>
    <row r="92" s="2" customFormat="1" ht="16.5" customHeight="1">
      <c r="A92" s="38"/>
      <c r="B92" s="39"/>
      <c r="C92" s="205" t="s">
        <v>156</v>
      </c>
      <c r="D92" s="205" t="s">
        <v>135</v>
      </c>
      <c r="E92" s="206" t="s">
        <v>889</v>
      </c>
      <c r="F92" s="207" t="s">
        <v>890</v>
      </c>
      <c r="G92" s="208" t="s">
        <v>879</v>
      </c>
      <c r="H92" s="209">
        <v>3</v>
      </c>
      <c r="I92" s="210"/>
      <c r="J92" s="211">
        <f>ROUND(I92*H92,2)</f>
        <v>0</v>
      </c>
      <c r="K92" s="212"/>
      <c r="L92" s="44"/>
      <c r="M92" s="213" t="s">
        <v>19</v>
      </c>
      <c r="N92" s="214" t="s">
        <v>42</v>
      </c>
      <c r="O92" s="84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7" t="s">
        <v>139</v>
      </c>
      <c r="AT92" s="217" t="s">
        <v>135</v>
      </c>
      <c r="AU92" s="217" t="s">
        <v>79</v>
      </c>
      <c r="AY92" s="17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7" t="s">
        <v>79</v>
      </c>
      <c r="BK92" s="218">
        <f>ROUND(I92*H92,2)</f>
        <v>0</v>
      </c>
      <c r="BL92" s="17" t="s">
        <v>139</v>
      </c>
      <c r="BM92" s="217" t="s">
        <v>891</v>
      </c>
    </row>
    <row r="93" s="2" customFormat="1" ht="16.5" customHeight="1">
      <c r="A93" s="38"/>
      <c r="B93" s="39"/>
      <c r="C93" s="205" t="s">
        <v>154</v>
      </c>
      <c r="D93" s="205" t="s">
        <v>135</v>
      </c>
      <c r="E93" s="206" t="s">
        <v>892</v>
      </c>
      <c r="F93" s="207" t="s">
        <v>893</v>
      </c>
      <c r="G93" s="208" t="s">
        <v>879</v>
      </c>
      <c r="H93" s="209">
        <v>4</v>
      </c>
      <c r="I93" s="210"/>
      <c r="J93" s="211">
        <f>ROUND(I93*H93,2)</f>
        <v>0</v>
      </c>
      <c r="K93" s="212"/>
      <c r="L93" s="44"/>
      <c r="M93" s="213" t="s">
        <v>19</v>
      </c>
      <c r="N93" s="214" t="s">
        <v>42</v>
      </c>
      <c r="O93" s="84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7" t="s">
        <v>139</v>
      </c>
      <c r="AT93" s="217" t="s">
        <v>135</v>
      </c>
      <c r="AU93" s="217" t="s">
        <v>79</v>
      </c>
      <c r="AY93" s="17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7" t="s">
        <v>79</v>
      </c>
      <c r="BK93" s="218">
        <f>ROUND(I93*H93,2)</f>
        <v>0</v>
      </c>
      <c r="BL93" s="17" t="s">
        <v>139</v>
      </c>
      <c r="BM93" s="217" t="s">
        <v>894</v>
      </c>
    </row>
    <row r="94" s="2" customFormat="1" ht="16.5" customHeight="1">
      <c r="A94" s="38"/>
      <c r="B94" s="39"/>
      <c r="C94" s="205" t="s">
        <v>168</v>
      </c>
      <c r="D94" s="205" t="s">
        <v>135</v>
      </c>
      <c r="E94" s="206" t="s">
        <v>895</v>
      </c>
      <c r="F94" s="207" t="s">
        <v>896</v>
      </c>
      <c r="G94" s="208" t="s">
        <v>879</v>
      </c>
      <c r="H94" s="209">
        <v>1</v>
      </c>
      <c r="I94" s="210"/>
      <c r="J94" s="211">
        <f>ROUND(I94*H94,2)</f>
        <v>0</v>
      </c>
      <c r="K94" s="212"/>
      <c r="L94" s="44"/>
      <c r="M94" s="213" t="s">
        <v>19</v>
      </c>
      <c r="N94" s="214" t="s">
        <v>42</v>
      </c>
      <c r="O94" s="84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7" t="s">
        <v>139</v>
      </c>
      <c r="AT94" s="217" t="s">
        <v>135</v>
      </c>
      <c r="AU94" s="217" t="s">
        <v>79</v>
      </c>
      <c r="AY94" s="17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7" t="s">
        <v>79</v>
      </c>
      <c r="BK94" s="218">
        <f>ROUND(I94*H94,2)</f>
        <v>0</v>
      </c>
      <c r="BL94" s="17" t="s">
        <v>139</v>
      </c>
      <c r="BM94" s="217" t="s">
        <v>897</v>
      </c>
    </row>
    <row r="95" s="2" customFormat="1" ht="16.5" customHeight="1">
      <c r="A95" s="38"/>
      <c r="B95" s="39"/>
      <c r="C95" s="205" t="s">
        <v>172</v>
      </c>
      <c r="D95" s="205" t="s">
        <v>135</v>
      </c>
      <c r="E95" s="206" t="s">
        <v>898</v>
      </c>
      <c r="F95" s="207" t="s">
        <v>899</v>
      </c>
      <c r="G95" s="208" t="s">
        <v>879</v>
      </c>
      <c r="H95" s="209">
        <v>10</v>
      </c>
      <c r="I95" s="210"/>
      <c r="J95" s="211">
        <f>ROUND(I95*H95,2)</f>
        <v>0</v>
      </c>
      <c r="K95" s="212"/>
      <c r="L95" s="44"/>
      <c r="M95" s="213" t="s">
        <v>19</v>
      </c>
      <c r="N95" s="214" t="s">
        <v>42</v>
      </c>
      <c r="O95" s="84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7" t="s">
        <v>139</v>
      </c>
      <c r="AT95" s="217" t="s">
        <v>135</v>
      </c>
      <c r="AU95" s="217" t="s">
        <v>79</v>
      </c>
      <c r="AY95" s="17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7" t="s">
        <v>79</v>
      </c>
      <c r="BK95" s="218">
        <f>ROUND(I95*H95,2)</f>
        <v>0</v>
      </c>
      <c r="BL95" s="17" t="s">
        <v>139</v>
      </c>
      <c r="BM95" s="217" t="s">
        <v>900</v>
      </c>
    </row>
    <row r="96" s="2" customFormat="1" ht="16.5" customHeight="1">
      <c r="A96" s="38"/>
      <c r="B96" s="39"/>
      <c r="C96" s="205" t="s">
        <v>177</v>
      </c>
      <c r="D96" s="205" t="s">
        <v>135</v>
      </c>
      <c r="E96" s="206" t="s">
        <v>901</v>
      </c>
      <c r="F96" s="207" t="s">
        <v>902</v>
      </c>
      <c r="G96" s="208" t="s">
        <v>879</v>
      </c>
      <c r="H96" s="209">
        <v>1</v>
      </c>
      <c r="I96" s="210"/>
      <c r="J96" s="211">
        <f>ROUND(I96*H96,2)</f>
        <v>0</v>
      </c>
      <c r="K96" s="212"/>
      <c r="L96" s="44"/>
      <c r="M96" s="213" t="s">
        <v>19</v>
      </c>
      <c r="N96" s="214" t="s">
        <v>42</v>
      </c>
      <c r="O96" s="84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7" t="s">
        <v>139</v>
      </c>
      <c r="AT96" s="217" t="s">
        <v>135</v>
      </c>
      <c r="AU96" s="217" t="s">
        <v>79</v>
      </c>
      <c r="AY96" s="17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7" t="s">
        <v>79</v>
      </c>
      <c r="BK96" s="218">
        <f>ROUND(I96*H96,2)</f>
        <v>0</v>
      </c>
      <c r="BL96" s="17" t="s">
        <v>139</v>
      </c>
      <c r="BM96" s="217" t="s">
        <v>903</v>
      </c>
    </row>
    <row r="97" s="2" customFormat="1" ht="16.5" customHeight="1">
      <c r="A97" s="38"/>
      <c r="B97" s="39"/>
      <c r="C97" s="205" t="s">
        <v>183</v>
      </c>
      <c r="D97" s="205" t="s">
        <v>135</v>
      </c>
      <c r="E97" s="206" t="s">
        <v>904</v>
      </c>
      <c r="F97" s="207" t="s">
        <v>905</v>
      </c>
      <c r="G97" s="208" t="s">
        <v>225</v>
      </c>
      <c r="H97" s="209">
        <v>1</v>
      </c>
      <c r="I97" s="210"/>
      <c r="J97" s="211">
        <f>ROUND(I97*H97,2)</f>
        <v>0</v>
      </c>
      <c r="K97" s="212"/>
      <c r="L97" s="44"/>
      <c r="M97" s="213" t="s">
        <v>19</v>
      </c>
      <c r="N97" s="214" t="s">
        <v>42</v>
      </c>
      <c r="O97" s="84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7" t="s">
        <v>139</v>
      </c>
      <c r="AT97" s="217" t="s">
        <v>135</v>
      </c>
      <c r="AU97" s="217" t="s">
        <v>79</v>
      </c>
      <c r="AY97" s="17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7" t="s">
        <v>79</v>
      </c>
      <c r="BK97" s="218">
        <f>ROUND(I97*H97,2)</f>
        <v>0</v>
      </c>
      <c r="BL97" s="17" t="s">
        <v>139</v>
      </c>
      <c r="BM97" s="217" t="s">
        <v>906</v>
      </c>
    </row>
    <row r="98" s="2" customFormat="1" ht="16.5" customHeight="1">
      <c r="A98" s="38"/>
      <c r="B98" s="39"/>
      <c r="C98" s="205" t="s">
        <v>188</v>
      </c>
      <c r="D98" s="205" t="s">
        <v>135</v>
      </c>
      <c r="E98" s="206" t="s">
        <v>907</v>
      </c>
      <c r="F98" s="207" t="s">
        <v>908</v>
      </c>
      <c r="G98" s="208" t="s">
        <v>879</v>
      </c>
      <c r="H98" s="209">
        <v>9</v>
      </c>
      <c r="I98" s="210"/>
      <c r="J98" s="211">
        <f>ROUND(I98*H98,2)</f>
        <v>0</v>
      </c>
      <c r="K98" s="212"/>
      <c r="L98" s="44"/>
      <c r="M98" s="213" t="s">
        <v>19</v>
      </c>
      <c r="N98" s="214" t="s">
        <v>42</v>
      </c>
      <c r="O98" s="84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7" t="s">
        <v>139</v>
      </c>
      <c r="AT98" s="217" t="s">
        <v>135</v>
      </c>
      <c r="AU98" s="217" t="s">
        <v>79</v>
      </c>
      <c r="AY98" s="17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7" t="s">
        <v>79</v>
      </c>
      <c r="BK98" s="218">
        <f>ROUND(I98*H98,2)</f>
        <v>0</v>
      </c>
      <c r="BL98" s="17" t="s">
        <v>139</v>
      </c>
      <c r="BM98" s="217" t="s">
        <v>909</v>
      </c>
    </row>
    <row r="99" s="2" customFormat="1" ht="16.5" customHeight="1">
      <c r="A99" s="38"/>
      <c r="B99" s="39"/>
      <c r="C99" s="205" t="s">
        <v>193</v>
      </c>
      <c r="D99" s="205" t="s">
        <v>135</v>
      </c>
      <c r="E99" s="206" t="s">
        <v>910</v>
      </c>
      <c r="F99" s="207" t="s">
        <v>911</v>
      </c>
      <c r="G99" s="208" t="s">
        <v>879</v>
      </c>
      <c r="H99" s="209">
        <v>1</v>
      </c>
      <c r="I99" s="210"/>
      <c r="J99" s="211">
        <f>ROUND(I99*H99,2)</f>
        <v>0</v>
      </c>
      <c r="K99" s="212"/>
      <c r="L99" s="44"/>
      <c r="M99" s="213" t="s">
        <v>19</v>
      </c>
      <c r="N99" s="214" t="s">
        <v>42</v>
      </c>
      <c r="O99" s="84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7" t="s">
        <v>139</v>
      </c>
      <c r="AT99" s="217" t="s">
        <v>135</v>
      </c>
      <c r="AU99" s="217" t="s">
        <v>79</v>
      </c>
      <c r="AY99" s="17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7" t="s">
        <v>79</v>
      </c>
      <c r="BK99" s="218">
        <f>ROUND(I99*H99,2)</f>
        <v>0</v>
      </c>
      <c r="BL99" s="17" t="s">
        <v>139</v>
      </c>
      <c r="BM99" s="217" t="s">
        <v>912</v>
      </c>
    </row>
    <row r="100" s="2" customFormat="1" ht="16.5" customHeight="1">
      <c r="A100" s="38"/>
      <c r="B100" s="39"/>
      <c r="C100" s="205" t="s">
        <v>200</v>
      </c>
      <c r="D100" s="205" t="s">
        <v>135</v>
      </c>
      <c r="E100" s="206" t="s">
        <v>913</v>
      </c>
      <c r="F100" s="207" t="s">
        <v>914</v>
      </c>
      <c r="G100" s="208" t="s">
        <v>196</v>
      </c>
      <c r="H100" s="209">
        <v>180</v>
      </c>
      <c r="I100" s="210"/>
      <c r="J100" s="211">
        <f>ROUND(I100*H100,2)</f>
        <v>0</v>
      </c>
      <c r="K100" s="212"/>
      <c r="L100" s="44"/>
      <c r="M100" s="213" t="s">
        <v>19</v>
      </c>
      <c r="N100" s="214" t="s">
        <v>42</v>
      </c>
      <c r="O100" s="84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7" t="s">
        <v>139</v>
      </c>
      <c r="AT100" s="217" t="s">
        <v>135</v>
      </c>
      <c r="AU100" s="217" t="s">
        <v>79</v>
      </c>
      <c r="AY100" s="17" t="s">
        <v>132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7" t="s">
        <v>79</v>
      </c>
      <c r="BK100" s="218">
        <f>ROUND(I100*H100,2)</f>
        <v>0</v>
      </c>
      <c r="BL100" s="17" t="s">
        <v>139</v>
      </c>
      <c r="BM100" s="217" t="s">
        <v>915</v>
      </c>
    </row>
    <row r="101" s="13" customFormat="1">
      <c r="A101" s="13"/>
      <c r="B101" s="219"/>
      <c r="C101" s="220"/>
      <c r="D101" s="221" t="s">
        <v>148</v>
      </c>
      <c r="E101" s="222" t="s">
        <v>19</v>
      </c>
      <c r="F101" s="223" t="s">
        <v>916</v>
      </c>
      <c r="G101" s="220"/>
      <c r="H101" s="224">
        <v>180</v>
      </c>
      <c r="I101" s="225"/>
      <c r="J101" s="220"/>
      <c r="K101" s="220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148</v>
      </c>
      <c r="AU101" s="230" t="s">
        <v>79</v>
      </c>
      <c r="AV101" s="13" t="s">
        <v>81</v>
      </c>
      <c r="AW101" s="13" t="s">
        <v>33</v>
      </c>
      <c r="AX101" s="13" t="s">
        <v>79</v>
      </c>
      <c r="AY101" s="230" t="s">
        <v>132</v>
      </c>
    </row>
    <row r="102" s="2" customFormat="1" ht="21.75" customHeight="1">
      <c r="A102" s="38"/>
      <c r="B102" s="39"/>
      <c r="C102" s="205" t="s">
        <v>206</v>
      </c>
      <c r="D102" s="205" t="s">
        <v>135</v>
      </c>
      <c r="E102" s="206" t="s">
        <v>917</v>
      </c>
      <c r="F102" s="207" t="s">
        <v>918</v>
      </c>
      <c r="G102" s="208" t="s">
        <v>879</v>
      </c>
      <c r="H102" s="209">
        <v>1</v>
      </c>
      <c r="I102" s="210"/>
      <c r="J102" s="211">
        <f>ROUND(I102*H102,2)</f>
        <v>0</v>
      </c>
      <c r="K102" s="212"/>
      <c r="L102" s="44"/>
      <c r="M102" s="213" t="s">
        <v>19</v>
      </c>
      <c r="N102" s="214" t="s">
        <v>42</v>
      </c>
      <c r="O102" s="84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7" t="s">
        <v>139</v>
      </c>
      <c r="AT102" s="217" t="s">
        <v>135</v>
      </c>
      <c r="AU102" s="217" t="s">
        <v>79</v>
      </c>
      <c r="AY102" s="17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7" t="s">
        <v>79</v>
      </c>
      <c r="BK102" s="218">
        <f>ROUND(I102*H102,2)</f>
        <v>0</v>
      </c>
      <c r="BL102" s="17" t="s">
        <v>139</v>
      </c>
      <c r="BM102" s="217" t="s">
        <v>919</v>
      </c>
    </row>
    <row r="103" s="12" customFormat="1" ht="25.92" customHeight="1">
      <c r="A103" s="12"/>
      <c r="B103" s="189"/>
      <c r="C103" s="190"/>
      <c r="D103" s="191" t="s">
        <v>70</v>
      </c>
      <c r="E103" s="192" t="s">
        <v>920</v>
      </c>
      <c r="F103" s="192" t="s">
        <v>921</v>
      </c>
      <c r="G103" s="190"/>
      <c r="H103" s="190"/>
      <c r="I103" s="193"/>
      <c r="J103" s="194">
        <f>BK103</f>
        <v>0</v>
      </c>
      <c r="K103" s="190"/>
      <c r="L103" s="195"/>
      <c r="M103" s="196"/>
      <c r="N103" s="197"/>
      <c r="O103" s="197"/>
      <c r="P103" s="198">
        <f>SUM(P104:P113)</f>
        <v>0</v>
      </c>
      <c r="Q103" s="197"/>
      <c r="R103" s="198">
        <f>SUM(R104:R113)</f>
        <v>0</v>
      </c>
      <c r="S103" s="197"/>
      <c r="T103" s="199">
        <f>SUM(T104:T113)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79</v>
      </c>
      <c r="AT103" s="201" t="s">
        <v>70</v>
      </c>
      <c r="AU103" s="201" t="s">
        <v>71</v>
      </c>
      <c r="AY103" s="200" t="s">
        <v>132</v>
      </c>
      <c r="BK103" s="202">
        <f>SUM(BK104:BK113)</f>
        <v>0</v>
      </c>
    </row>
    <row r="104" s="2" customFormat="1" ht="16.5" customHeight="1">
      <c r="A104" s="38"/>
      <c r="B104" s="39"/>
      <c r="C104" s="252" t="s">
        <v>8</v>
      </c>
      <c r="D104" s="252" t="s">
        <v>201</v>
      </c>
      <c r="E104" s="253" t="s">
        <v>922</v>
      </c>
      <c r="F104" s="254" t="s">
        <v>923</v>
      </c>
      <c r="G104" s="255" t="s">
        <v>196</v>
      </c>
      <c r="H104" s="256">
        <v>50</v>
      </c>
      <c r="I104" s="257"/>
      <c r="J104" s="258">
        <f>ROUND(I104*H104,2)</f>
        <v>0</v>
      </c>
      <c r="K104" s="259"/>
      <c r="L104" s="260"/>
      <c r="M104" s="261" t="s">
        <v>19</v>
      </c>
      <c r="N104" s="262" t="s">
        <v>42</v>
      </c>
      <c r="O104" s="84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7" t="s">
        <v>172</v>
      </c>
      <c r="AT104" s="217" t="s">
        <v>201</v>
      </c>
      <c r="AU104" s="217" t="s">
        <v>79</v>
      </c>
      <c r="AY104" s="17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7" t="s">
        <v>79</v>
      </c>
      <c r="BK104" s="218">
        <f>ROUND(I104*H104,2)</f>
        <v>0</v>
      </c>
      <c r="BL104" s="17" t="s">
        <v>139</v>
      </c>
      <c r="BM104" s="217" t="s">
        <v>924</v>
      </c>
    </row>
    <row r="105" s="2" customFormat="1" ht="16.5" customHeight="1">
      <c r="A105" s="38"/>
      <c r="B105" s="39"/>
      <c r="C105" s="252" t="s">
        <v>216</v>
      </c>
      <c r="D105" s="252" t="s">
        <v>201</v>
      </c>
      <c r="E105" s="253" t="s">
        <v>925</v>
      </c>
      <c r="F105" s="254" t="s">
        <v>926</v>
      </c>
      <c r="G105" s="255" t="s">
        <v>196</v>
      </c>
      <c r="H105" s="256">
        <v>80</v>
      </c>
      <c r="I105" s="257"/>
      <c r="J105" s="258">
        <f>ROUND(I105*H105,2)</f>
        <v>0</v>
      </c>
      <c r="K105" s="259"/>
      <c r="L105" s="260"/>
      <c r="M105" s="261" t="s">
        <v>19</v>
      </c>
      <c r="N105" s="262" t="s">
        <v>42</v>
      </c>
      <c r="O105" s="84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7" t="s">
        <v>172</v>
      </c>
      <c r="AT105" s="217" t="s">
        <v>201</v>
      </c>
      <c r="AU105" s="217" t="s">
        <v>79</v>
      </c>
      <c r="AY105" s="17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7" t="s">
        <v>79</v>
      </c>
      <c r="BK105" s="218">
        <f>ROUND(I105*H105,2)</f>
        <v>0</v>
      </c>
      <c r="BL105" s="17" t="s">
        <v>139</v>
      </c>
      <c r="BM105" s="217" t="s">
        <v>927</v>
      </c>
    </row>
    <row r="106" s="2" customFormat="1" ht="16.5" customHeight="1">
      <c r="A106" s="38"/>
      <c r="B106" s="39"/>
      <c r="C106" s="252" t="s">
        <v>222</v>
      </c>
      <c r="D106" s="252" t="s">
        <v>201</v>
      </c>
      <c r="E106" s="253" t="s">
        <v>928</v>
      </c>
      <c r="F106" s="254" t="s">
        <v>929</v>
      </c>
      <c r="G106" s="255" t="s">
        <v>196</v>
      </c>
      <c r="H106" s="256">
        <v>50</v>
      </c>
      <c r="I106" s="257"/>
      <c r="J106" s="258">
        <f>ROUND(I106*H106,2)</f>
        <v>0</v>
      </c>
      <c r="K106" s="259"/>
      <c r="L106" s="260"/>
      <c r="M106" s="261" t="s">
        <v>19</v>
      </c>
      <c r="N106" s="262" t="s">
        <v>42</v>
      </c>
      <c r="O106" s="84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7" t="s">
        <v>172</v>
      </c>
      <c r="AT106" s="217" t="s">
        <v>201</v>
      </c>
      <c r="AU106" s="217" t="s">
        <v>79</v>
      </c>
      <c r="AY106" s="17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7" t="s">
        <v>79</v>
      </c>
      <c r="BK106" s="218">
        <f>ROUND(I106*H106,2)</f>
        <v>0</v>
      </c>
      <c r="BL106" s="17" t="s">
        <v>139</v>
      </c>
      <c r="BM106" s="217" t="s">
        <v>930</v>
      </c>
    </row>
    <row r="107" s="2" customFormat="1" ht="16.5" customHeight="1">
      <c r="A107" s="38"/>
      <c r="B107" s="39"/>
      <c r="C107" s="252" t="s">
        <v>227</v>
      </c>
      <c r="D107" s="252" t="s">
        <v>201</v>
      </c>
      <c r="E107" s="253" t="s">
        <v>931</v>
      </c>
      <c r="F107" s="254" t="s">
        <v>932</v>
      </c>
      <c r="G107" s="255" t="s">
        <v>879</v>
      </c>
      <c r="H107" s="256">
        <v>20</v>
      </c>
      <c r="I107" s="257"/>
      <c r="J107" s="258">
        <f>ROUND(I107*H107,2)</f>
        <v>0</v>
      </c>
      <c r="K107" s="259"/>
      <c r="L107" s="260"/>
      <c r="M107" s="261" t="s">
        <v>19</v>
      </c>
      <c r="N107" s="262" t="s">
        <v>42</v>
      </c>
      <c r="O107" s="84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7" t="s">
        <v>172</v>
      </c>
      <c r="AT107" s="217" t="s">
        <v>201</v>
      </c>
      <c r="AU107" s="217" t="s">
        <v>79</v>
      </c>
      <c r="AY107" s="17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7" t="s">
        <v>79</v>
      </c>
      <c r="BK107" s="218">
        <f>ROUND(I107*H107,2)</f>
        <v>0</v>
      </c>
      <c r="BL107" s="17" t="s">
        <v>139</v>
      </c>
      <c r="BM107" s="217" t="s">
        <v>933</v>
      </c>
    </row>
    <row r="108" s="2" customFormat="1" ht="16.5" customHeight="1">
      <c r="A108" s="38"/>
      <c r="B108" s="39"/>
      <c r="C108" s="252" t="s">
        <v>231</v>
      </c>
      <c r="D108" s="252" t="s">
        <v>201</v>
      </c>
      <c r="E108" s="253" t="s">
        <v>934</v>
      </c>
      <c r="F108" s="254" t="s">
        <v>935</v>
      </c>
      <c r="G108" s="255" t="s">
        <v>879</v>
      </c>
      <c r="H108" s="256">
        <v>18</v>
      </c>
      <c r="I108" s="257"/>
      <c r="J108" s="258">
        <f>ROUND(I108*H108,2)</f>
        <v>0</v>
      </c>
      <c r="K108" s="259"/>
      <c r="L108" s="260"/>
      <c r="M108" s="261" t="s">
        <v>19</v>
      </c>
      <c r="N108" s="262" t="s">
        <v>42</v>
      </c>
      <c r="O108" s="84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7" t="s">
        <v>172</v>
      </c>
      <c r="AT108" s="217" t="s">
        <v>201</v>
      </c>
      <c r="AU108" s="217" t="s">
        <v>79</v>
      </c>
      <c r="AY108" s="17" t="s">
        <v>132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7" t="s">
        <v>79</v>
      </c>
      <c r="BK108" s="218">
        <f>ROUND(I108*H108,2)</f>
        <v>0</v>
      </c>
      <c r="BL108" s="17" t="s">
        <v>139</v>
      </c>
      <c r="BM108" s="217" t="s">
        <v>936</v>
      </c>
    </row>
    <row r="109" s="2" customFormat="1" ht="16.5" customHeight="1">
      <c r="A109" s="38"/>
      <c r="B109" s="39"/>
      <c r="C109" s="252" t="s">
        <v>235</v>
      </c>
      <c r="D109" s="252" t="s">
        <v>201</v>
      </c>
      <c r="E109" s="253" t="s">
        <v>937</v>
      </c>
      <c r="F109" s="254" t="s">
        <v>938</v>
      </c>
      <c r="G109" s="255" t="s">
        <v>879</v>
      </c>
      <c r="H109" s="256">
        <v>8</v>
      </c>
      <c r="I109" s="257"/>
      <c r="J109" s="258">
        <f>ROUND(I109*H109,2)</f>
        <v>0</v>
      </c>
      <c r="K109" s="259"/>
      <c r="L109" s="260"/>
      <c r="M109" s="261" t="s">
        <v>19</v>
      </c>
      <c r="N109" s="262" t="s">
        <v>42</v>
      </c>
      <c r="O109" s="84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7" t="s">
        <v>172</v>
      </c>
      <c r="AT109" s="217" t="s">
        <v>201</v>
      </c>
      <c r="AU109" s="217" t="s">
        <v>79</v>
      </c>
      <c r="AY109" s="17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7" t="s">
        <v>79</v>
      </c>
      <c r="BK109" s="218">
        <f>ROUND(I109*H109,2)</f>
        <v>0</v>
      </c>
      <c r="BL109" s="17" t="s">
        <v>139</v>
      </c>
      <c r="BM109" s="217" t="s">
        <v>939</v>
      </c>
    </row>
    <row r="110" s="2" customFormat="1" ht="16.5" customHeight="1">
      <c r="A110" s="38"/>
      <c r="B110" s="39"/>
      <c r="C110" s="252" t="s">
        <v>7</v>
      </c>
      <c r="D110" s="252" t="s">
        <v>201</v>
      </c>
      <c r="E110" s="253" t="s">
        <v>940</v>
      </c>
      <c r="F110" s="254" t="s">
        <v>941</v>
      </c>
      <c r="G110" s="255" t="s">
        <v>879</v>
      </c>
      <c r="H110" s="256">
        <v>8</v>
      </c>
      <c r="I110" s="257"/>
      <c r="J110" s="258">
        <f>ROUND(I110*H110,2)</f>
        <v>0</v>
      </c>
      <c r="K110" s="259"/>
      <c r="L110" s="260"/>
      <c r="M110" s="261" t="s">
        <v>19</v>
      </c>
      <c r="N110" s="262" t="s">
        <v>42</v>
      </c>
      <c r="O110" s="84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7" t="s">
        <v>172</v>
      </c>
      <c r="AT110" s="217" t="s">
        <v>201</v>
      </c>
      <c r="AU110" s="217" t="s">
        <v>79</v>
      </c>
      <c r="AY110" s="17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7" t="s">
        <v>79</v>
      </c>
      <c r="BK110" s="218">
        <f>ROUND(I110*H110,2)</f>
        <v>0</v>
      </c>
      <c r="BL110" s="17" t="s">
        <v>139</v>
      </c>
      <c r="BM110" s="217" t="s">
        <v>942</v>
      </c>
    </row>
    <row r="111" s="2" customFormat="1" ht="16.5" customHeight="1">
      <c r="A111" s="38"/>
      <c r="B111" s="39"/>
      <c r="C111" s="252" t="s">
        <v>243</v>
      </c>
      <c r="D111" s="252" t="s">
        <v>201</v>
      </c>
      <c r="E111" s="253" t="s">
        <v>940</v>
      </c>
      <c r="F111" s="254" t="s">
        <v>941</v>
      </c>
      <c r="G111" s="255" t="s">
        <v>879</v>
      </c>
      <c r="H111" s="256">
        <v>2</v>
      </c>
      <c r="I111" s="257"/>
      <c r="J111" s="258">
        <f>ROUND(I111*H111,2)</f>
        <v>0</v>
      </c>
      <c r="K111" s="259"/>
      <c r="L111" s="260"/>
      <c r="M111" s="261" t="s">
        <v>19</v>
      </c>
      <c r="N111" s="262" t="s">
        <v>42</v>
      </c>
      <c r="O111" s="84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7" t="s">
        <v>172</v>
      </c>
      <c r="AT111" s="217" t="s">
        <v>201</v>
      </c>
      <c r="AU111" s="217" t="s">
        <v>79</v>
      </c>
      <c r="AY111" s="17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7" t="s">
        <v>79</v>
      </c>
      <c r="BK111" s="218">
        <f>ROUND(I111*H111,2)</f>
        <v>0</v>
      </c>
      <c r="BL111" s="17" t="s">
        <v>139</v>
      </c>
      <c r="BM111" s="217" t="s">
        <v>943</v>
      </c>
    </row>
    <row r="112" s="2" customFormat="1" ht="16.5" customHeight="1">
      <c r="A112" s="38"/>
      <c r="B112" s="39"/>
      <c r="C112" s="252" t="s">
        <v>248</v>
      </c>
      <c r="D112" s="252" t="s">
        <v>201</v>
      </c>
      <c r="E112" s="253" t="s">
        <v>944</v>
      </c>
      <c r="F112" s="254" t="s">
        <v>945</v>
      </c>
      <c r="G112" s="255" t="s">
        <v>879</v>
      </c>
      <c r="H112" s="256">
        <v>4</v>
      </c>
      <c r="I112" s="257"/>
      <c r="J112" s="258">
        <f>ROUND(I112*H112,2)</f>
        <v>0</v>
      </c>
      <c r="K112" s="259"/>
      <c r="L112" s="260"/>
      <c r="M112" s="261" t="s">
        <v>19</v>
      </c>
      <c r="N112" s="262" t="s">
        <v>42</v>
      </c>
      <c r="O112" s="84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7" t="s">
        <v>172</v>
      </c>
      <c r="AT112" s="217" t="s">
        <v>201</v>
      </c>
      <c r="AU112" s="217" t="s">
        <v>79</v>
      </c>
      <c r="AY112" s="17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7" t="s">
        <v>79</v>
      </c>
      <c r="BK112" s="218">
        <f>ROUND(I112*H112,2)</f>
        <v>0</v>
      </c>
      <c r="BL112" s="17" t="s">
        <v>139</v>
      </c>
      <c r="BM112" s="217" t="s">
        <v>946</v>
      </c>
    </row>
    <row r="113" s="2" customFormat="1" ht="16.5" customHeight="1">
      <c r="A113" s="38"/>
      <c r="B113" s="39"/>
      <c r="C113" s="252" t="s">
        <v>253</v>
      </c>
      <c r="D113" s="252" t="s">
        <v>201</v>
      </c>
      <c r="E113" s="253" t="s">
        <v>947</v>
      </c>
      <c r="F113" s="254" t="s">
        <v>948</v>
      </c>
      <c r="G113" s="255" t="s">
        <v>879</v>
      </c>
      <c r="H113" s="256">
        <v>1</v>
      </c>
      <c r="I113" s="257"/>
      <c r="J113" s="258">
        <f>ROUND(I113*H113,2)</f>
        <v>0</v>
      </c>
      <c r="K113" s="259"/>
      <c r="L113" s="260"/>
      <c r="M113" s="261" t="s">
        <v>19</v>
      </c>
      <c r="N113" s="262" t="s">
        <v>42</v>
      </c>
      <c r="O113" s="84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7" t="s">
        <v>172</v>
      </c>
      <c r="AT113" s="217" t="s">
        <v>201</v>
      </c>
      <c r="AU113" s="217" t="s">
        <v>79</v>
      </c>
      <c r="AY113" s="17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7" t="s">
        <v>79</v>
      </c>
      <c r="BK113" s="218">
        <f>ROUND(I113*H113,2)</f>
        <v>0</v>
      </c>
      <c r="BL113" s="17" t="s">
        <v>139</v>
      </c>
      <c r="BM113" s="217" t="s">
        <v>949</v>
      </c>
    </row>
    <row r="114" s="12" customFormat="1" ht="25.92" customHeight="1">
      <c r="A114" s="12"/>
      <c r="B114" s="189"/>
      <c r="C114" s="190"/>
      <c r="D114" s="191" t="s">
        <v>70</v>
      </c>
      <c r="E114" s="192" t="s">
        <v>950</v>
      </c>
      <c r="F114" s="192" t="s">
        <v>951</v>
      </c>
      <c r="G114" s="190"/>
      <c r="H114" s="190"/>
      <c r="I114" s="193"/>
      <c r="J114" s="194">
        <f>BK114</f>
        <v>0</v>
      </c>
      <c r="K114" s="190"/>
      <c r="L114" s="195"/>
      <c r="M114" s="196"/>
      <c r="N114" s="197"/>
      <c r="O114" s="197"/>
      <c r="P114" s="198">
        <f>SUM(P115:P120)</f>
        <v>0</v>
      </c>
      <c r="Q114" s="197"/>
      <c r="R114" s="198">
        <f>SUM(R115:R120)</f>
        <v>0</v>
      </c>
      <c r="S114" s="197"/>
      <c r="T114" s="199">
        <f>SUM(T115:T120)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79</v>
      </c>
      <c r="AT114" s="201" t="s">
        <v>70</v>
      </c>
      <c r="AU114" s="201" t="s">
        <v>71</v>
      </c>
      <c r="AY114" s="200" t="s">
        <v>132</v>
      </c>
      <c r="BK114" s="202">
        <f>SUM(BK115:BK120)</f>
        <v>0</v>
      </c>
    </row>
    <row r="115" s="2" customFormat="1" ht="16.5" customHeight="1">
      <c r="A115" s="38"/>
      <c r="B115" s="39"/>
      <c r="C115" s="205" t="s">
        <v>258</v>
      </c>
      <c r="D115" s="205" t="s">
        <v>135</v>
      </c>
      <c r="E115" s="206" t="s">
        <v>952</v>
      </c>
      <c r="F115" s="207" t="s">
        <v>953</v>
      </c>
      <c r="G115" s="208" t="s">
        <v>879</v>
      </c>
      <c r="H115" s="209">
        <v>11</v>
      </c>
      <c r="I115" s="210"/>
      <c r="J115" s="211">
        <f>ROUND(I115*H115,2)</f>
        <v>0</v>
      </c>
      <c r="K115" s="212"/>
      <c r="L115" s="44"/>
      <c r="M115" s="213" t="s">
        <v>19</v>
      </c>
      <c r="N115" s="214" t="s">
        <v>42</v>
      </c>
      <c r="O115" s="84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7" t="s">
        <v>139</v>
      </c>
      <c r="AT115" s="217" t="s">
        <v>135</v>
      </c>
      <c r="AU115" s="217" t="s">
        <v>79</v>
      </c>
      <c r="AY115" s="17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7" t="s">
        <v>79</v>
      </c>
      <c r="BK115" s="218">
        <f>ROUND(I115*H115,2)</f>
        <v>0</v>
      </c>
      <c r="BL115" s="17" t="s">
        <v>139</v>
      </c>
      <c r="BM115" s="217" t="s">
        <v>954</v>
      </c>
    </row>
    <row r="116" s="2" customFormat="1" ht="16.5" customHeight="1">
      <c r="A116" s="38"/>
      <c r="B116" s="39"/>
      <c r="C116" s="205" t="s">
        <v>263</v>
      </c>
      <c r="D116" s="205" t="s">
        <v>135</v>
      </c>
      <c r="E116" s="206" t="s">
        <v>955</v>
      </c>
      <c r="F116" s="207" t="s">
        <v>956</v>
      </c>
      <c r="G116" s="208" t="s">
        <v>879</v>
      </c>
      <c r="H116" s="209">
        <v>1</v>
      </c>
      <c r="I116" s="210"/>
      <c r="J116" s="211">
        <f>ROUND(I116*H116,2)</f>
        <v>0</v>
      </c>
      <c r="K116" s="212"/>
      <c r="L116" s="44"/>
      <c r="M116" s="213" t="s">
        <v>19</v>
      </c>
      <c r="N116" s="214" t="s">
        <v>42</v>
      </c>
      <c r="O116" s="84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7" t="s">
        <v>139</v>
      </c>
      <c r="AT116" s="217" t="s">
        <v>135</v>
      </c>
      <c r="AU116" s="217" t="s">
        <v>79</v>
      </c>
      <c r="AY116" s="17" t="s">
        <v>132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7" t="s">
        <v>79</v>
      </c>
      <c r="BK116" s="218">
        <f>ROUND(I116*H116,2)</f>
        <v>0</v>
      </c>
      <c r="BL116" s="17" t="s">
        <v>139</v>
      </c>
      <c r="BM116" s="217" t="s">
        <v>957</v>
      </c>
    </row>
    <row r="117" s="2" customFormat="1" ht="16.5" customHeight="1">
      <c r="A117" s="38"/>
      <c r="B117" s="39"/>
      <c r="C117" s="205" t="s">
        <v>268</v>
      </c>
      <c r="D117" s="205" t="s">
        <v>135</v>
      </c>
      <c r="E117" s="206" t="s">
        <v>958</v>
      </c>
      <c r="F117" s="207" t="s">
        <v>959</v>
      </c>
      <c r="G117" s="208" t="s">
        <v>879</v>
      </c>
      <c r="H117" s="209">
        <v>1</v>
      </c>
      <c r="I117" s="210"/>
      <c r="J117" s="211">
        <f>ROUND(I117*H117,2)</f>
        <v>0</v>
      </c>
      <c r="K117" s="212"/>
      <c r="L117" s="44"/>
      <c r="M117" s="213" t="s">
        <v>19</v>
      </c>
      <c r="N117" s="214" t="s">
        <v>42</v>
      </c>
      <c r="O117" s="84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7" t="s">
        <v>139</v>
      </c>
      <c r="AT117" s="217" t="s">
        <v>135</v>
      </c>
      <c r="AU117" s="217" t="s">
        <v>79</v>
      </c>
      <c r="AY117" s="17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7" t="s">
        <v>79</v>
      </c>
      <c r="BK117" s="218">
        <f>ROUND(I117*H117,2)</f>
        <v>0</v>
      </c>
      <c r="BL117" s="17" t="s">
        <v>139</v>
      </c>
      <c r="BM117" s="217" t="s">
        <v>960</v>
      </c>
    </row>
    <row r="118" s="2" customFormat="1" ht="16.5" customHeight="1">
      <c r="A118" s="38"/>
      <c r="B118" s="39"/>
      <c r="C118" s="205" t="s">
        <v>273</v>
      </c>
      <c r="D118" s="205" t="s">
        <v>135</v>
      </c>
      <c r="E118" s="206" t="s">
        <v>961</v>
      </c>
      <c r="F118" s="207" t="s">
        <v>962</v>
      </c>
      <c r="G118" s="208" t="s">
        <v>879</v>
      </c>
      <c r="H118" s="209">
        <v>1</v>
      </c>
      <c r="I118" s="210"/>
      <c r="J118" s="211">
        <f>ROUND(I118*H118,2)</f>
        <v>0</v>
      </c>
      <c r="K118" s="212"/>
      <c r="L118" s="44"/>
      <c r="M118" s="213" t="s">
        <v>19</v>
      </c>
      <c r="N118" s="214" t="s">
        <v>42</v>
      </c>
      <c r="O118" s="84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7" t="s">
        <v>139</v>
      </c>
      <c r="AT118" s="217" t="s">
        <v>135</v>
      </c>
      <c r="AU118" s="217" t="s">
        <v>79</v>
      </c>
      <c r="AY118" s="17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7" t="s">
        <v>79</v>
      </c>
      <c r="BK118" s="218">
        <f>ROUND(I118*H118,2)</f>
        <v>0</v>
      </c>
      <c r="BL118" s="17" t="s">
        <v>139</v>
      </c>
      <c r="BM118" s="217" t="s">
        <v>963</v>
      </c>
    </row>
    <row r="119" s="2" customFormat="1" ht="16.5" customHeight="1">
      <c r="A119" s="38"/>
      <c r="B119" s="39"/>
      <c r="C119" s="205" t="s">
        <v>278</v>
      </c>
      <c r="D119" s="205" t="s">
        <v>135</v>
      </c>
      <c r="E119" s="206" t="s">
        <v>964</v>
      </c>
      <c r="F119" s="207" t="s">
        <v>965</v>
      </c>
      <c r="G119" s="208" t="s">
        <v>879</v>
      </c>
      <c r="H119" s="209">
        <v>1</v>
      </c>
      <c r="I119" s="210"/>
      <c r="J119" s="211">
        <f>ROUND(I119*H119,2)</f>
        <v>0</v>
      </c>
      <c r="K119" s="212"/>
      <c r="L119" s="44"/>
      <c r="M119" s="213" t="s">
        <v>19</v>
      </c>
      <c r="N119" s="214" t="s">
        <v>42</v>
      </c>
      <c r="O119" s="84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7" t="s">
        <v>139</v>
      </c>
      <c r="AT119" s="217" t="s">
        <v>135</v>
      </c>
      <c r="AU119" s="217" t="s">
        <v>79</v>
      </c>
      <c r="AY119" s="17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7" t="s">
        <v>79</v>
      </c>
      <c r="BK119" s="218">
        <f>ROUND(I119*H119,2)</f>
        <v>0</v>
      </c>
      <c r="BL119" s="17" t="s">
        <v>139</v>
      </c>
      <c r="BM119" s="217" t="s">
        <v>966</v>
      </c>
    </row>
    <row r="120" s="2" customFormat="1">
      <c r="A120" s="38"/>
      <c r="B120" s="39"/>
      <c r="C120" s="40"/>
      <c r="D120" s="221" t="s">
        <v>967</v>
      </c>
      <c r="E120" s="40"/>
      <c r="F120" s="271" t="s">
        <v>968</v>
      </c>
      <c r="G120" s="40"/>
      <c r="H120" s="40"/>
      <c r="I120" s="272"/>
      <c r="J120" s="40"/>
      <c r="K120" s="40"/>
      <c r="L120" s="44"/>
      <c r="M120" s="273"/>
      <c r="N120" s="274"/>
      <c r="O120" s="265"/>
      <c r="P120" s="265"/>
      <c r="Q120" s="265"/>
      <c r="R120" s="265"/>
      <c r="S120" s="265"/>
      <c r="T120" s="27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967</v>
      </c>
      <c r="AU120" s="17" t="s">
        <v>79</v>
      </c>
    </row>
    <row r="121" s="2" customFormat="1" ht="6.96" customHeight="1">
      <c r="A121" s="38"/>
      <c r="B121" s="59"/>
      <c r="C121" s="60"/>
      <c r="D121" s="60"/>
      <c r="E121" s="60"/>
      <c r="F121" s="60"/>
      <c r="G121" s="60"/>
      <c r="H121" s="60"/>
      <c r="I121" s="60"/>
      <c r="J121" s="60"/>
      <c r="K121" s="60"/>
      <c r="L121" s="44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sheet="1" autoFilter="0" formatColumns="0" formatRows="0" objects="1" scenarios="1" spinCount="100000" saltValue="I+VVr5Vf5CKX2q0Wqx5owf3HdWnslGuXSdQikUzyQL02sETmCj7SCsrqYBXm2dsSCopf5a1lKtAinK/alzdhBg==" hashValue="UMX3hk4q4RjzlEYOfcoBp4J9b5WS2D6t5mJ1R0w2hZHlKckwmoemtBBFMBcUMRhFvvR411W0+LxOqHfk6nko2A==" algorithmName="SHA-512" password="CC35"/>
  <autoFilter ref="C83:K12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Revitalizace zázemí sálu Všelibice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969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7. 2. 2024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35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37</v>
      </c>
      <c r="E30" s="38"/>
      <c r="F30" s="38"/>
      <c r="G30" s="38"/>
      <c r="H30" s="38"/>
      <c r="I30" s="38"/>
      <c r="J30" s="144">
        <f>ROUND(J80,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39</v>
      </c>
      <c r="G32" s="38"/>
      <c r="H32" s="38"/>
      <c r="I32" s="145" t="s">
        <v>38</v>
      </c>
      <c r="J32" s="145" t="s">
        <v>40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41</v>
      </c>
      <c r="E33" s="132" t="s">
        <v>42</v>
      </c>
      <c r="F33" s="147">
        <f>ROUND((SUM(BE80:BE85)),  2)</f>
        <v>0</v>
      </c>
      <c r="G33" s="38"/>
      <c r="H33" s="38"/>
      <c r="I33" s="148">
        <v>0.20999999999999999</v>
      </c>
      <c r="J33" s="147">
        <f>ROUND(((SUM(BE80:BE85))*I33),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43</v>
      </c>
      <c r="F34" s="147">
        <f>ROUND((SUM(BF80:BF85)),  2)</f>
        <v>0</v>
      </c>
      <c r="G34" s="38"/>
      <c r="H34" s="38"/>
      <c r="I34" s="148">
        <v>0.14999999999999999</v>
      </c>
      <c r="J34" s="147">
        <f>ROUND(((SUM(BF80:BF85))*I34),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44</v>
      </c>
      <c r="F35" s="147">
        <f>ROUND((SUM(BG80:BG85)),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45</v>
      </c>
      <c r="F36" s="147">
        <f>ROUND((SUM(BH80:BH85)),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46</v>
      </c>
      <c r="F37" s="147">
        <f>ROUND((SUM(BI80:BI85)),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16.5" customHeight="1">
      <c r="A48" s="38"/>
      <c r="B48" s="39"/>
      <c r="C48" s="40"/>
      <c r="D48" s="40"/>
      <c r="E48" s="160" t="str">
        <f>E7</f>
        <v>Revitalizace zázemí sálu Všelibice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24_018_0500 - ostatní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č. p. 65, Všelibice</v>
      </c>
      <c r="G52" s="40"/>
      <c r="H52" s="40"/>
      <c r="I52" s="32" t="s">
        <v>23</v>
      </c>
      <c r="J52" s="72" t="str">
        <f>IF(J12="","",J12)</f>
        <v>7. 2. 2024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Obec všelibice</v>
      </c>
      <c r="G54" s="40"/>
      <c r="H54" s="40"/>
      <c r="I54" s="32" t="s">
        <v>31</v>
      </c>
      <c r="J54" s="36" t="str">
        <f>E21</f>
        <v>Ing. R.Hladký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Ing. R.Hladký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98</v>
      </c>
      <c r="D57" s="162"/>
      <c r="E57" s="162"/>
      <c r="F57" s="162"/>
      <c r="G57" s="162"/>
      <c r="H57" s="162"/>
      <c r="I57" s="162"/>
      <c r="J57" s="163" t="s">
        <v>99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69</v>
      </c>
      <c r="D59" s="40"/>
      <c r="E59" s="40"/>
      <c r="F59" s="40"/>
      <c r="G59" s="40"/>
      <c r="H59" s="40"/>
      <c r="I59" s="40"/>
      <c r="J59" s="102">
        <f>J80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hidden="1" s="9" customFormat="1" ht="24.96" customHeight="1">
      <c r="A60" s="9"/>
      <c r="B60" s="165"/>
      <c r="C60" s="166"/>
      <c r="D60" s="167" t="s">
        <v>970</v>
      </c>
      <c r="E60" s="168"/>
      <c r="F60" s="168"/>
      <c r="G60" s="168"/>
      <c r="H60" s="168"/>
      <c r="I60" s="168"/>
      <c r="J60" s="169">
        <f>J81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2" customFormat="1" ht="21.84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13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 s="2" customFormat="1" ht="6.96" customHeight="1">
      <c r="A62" s="38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3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hidden="1"/>
    <row r="64" hidden="1"/>
    <row r="65" hidden="1"/>
    <row r="66" s="2" customFormat="1" ht="6.96" customHeight="1">
      <c r="A66" s="38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24.96" customHeight="1">
      <c r="A67" s="38"/>
      <c r="B67" s="39"/>
      <c r="C67" s="23" t="s">
        <v>117</v>
      </c>
      <c r="D67" s="40"/>
      <c r="E67" s="40"/>
      <c r="F67" s="40"/>
      <c r="G67" s="40"/>
      <c r="H67" s="40"/>
      <c r="I67" s="40"/>
      <c r="J67" s="40"/>
      <c r="K67" s="4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12" customHeight="1">
      <c r="A69" s="38"/>
      <c r="B69" s="39"/>
      <c r="C69" s="32" t="s">
        <v>16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6.5" customHeight="1">
      <c r="A70" s="38"/>
      <c r="B70" s="39"/>
      <c r="C70" s="40"/>
      <c r="D70" s="40"/>
      <c r="E70" s="160" t="str">
        <f>E7</f>
        <v>Revitalizace zázemí sálu Všelibice</v>
      </c>
      <c r="F70" s="32"/>
      <c r="G70" s="32"/>
      <c r="H70" s="32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95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69" t="str">
        <f>E9</f>
        <v>24_018_0500 - ostatní náklady</v>
      </c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21</v>
      </c>
      <c r="D74" s="40"/>
      <c r="E74" s="40"/>
      <c r="F74" s="27" t="str">
        <f>F12</f>
        <v>č. p. 65, Všelibice</v>
      </c>
      <c r="G74" s="40"/>
      <c r="H74" s="40"/>
      <c r="I74" s="32" t="s">
        <v>23</v>
      </c>
      <c r="J74" s="72" t="str">
        <f>IF(J12="","",J12)</f>
        <v>7. 2. 2024</v>
      </c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25</v>
      </c>
      <c r="D76" s="40"/>
      <c r="E76" s="40"/>
      <c r="F76" s="27" t="str">
        <f>E15</f>
        <v>Obec všelibice</v>
      </c>
      <c r="G76" s="40"/>
      <c r="H76" s="40"/>
      <c r="I76" s="32" t="s">
        <v>31</v>
      </c>
      <c r="J76" s="36" t="str">
        <f>E21</f>
        <v>Ing. R.Hladký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29</v>
      </c>
      <c r="D77" s="40"/>
      <c r="E77" s="40"/>
      <c r="F77" s="27" t="str">
        <f>IF(E18="","",E18)</f>
        <v>Vyplň údaj</v>
      </c>
      <c r="G77" s="40"/>
      <c r="H77" s="40"/>
      <c r="I77" s="32" t="s">
        <v>34</v>
      </c>
      <c r="J77" s="36" t="str">
        <f>E24</f>
        <v>Ing. R.Hladký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0.32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1" customFormat="1" ht="29.28" customHeight="1">
      <c r="A79" s="177"/>
      <c r="B79" s="178"/>
      <c r="C79" s="179" t="s">
        <v>118</v>
      </c>
      <c r="D79" s="180" t="s">
        <v>56</v>
      </c>
      <c r="E79" s="180" t="s">
        <v>52</v>
      </c>
      <c r="F79" s="180" t="s">
        <v>53</v>
      </c>
      <c r="G79" s="180" t="s">
        <v>119</v>
      </c>
      <c r="H79" s="180" t="s">
        <v>120</v>
      </c>
      <c r="I79" s="180" t="s">
        <v>121</v>
      </c>
      <c r="J79" s="181" t="s">
        <v>99</v>
      </c>
      <c r="K79" s="182" t="s">
        <v>122</v>
      </c>
      <c r="L79" s="183"/>
      <c r="M79" s="92" t="s">
        <v>19</v>
      </c>
      <c r="N79" s="93" t="s">
        <v>41</v>
      </c>
      <c r="O79" s="93" t="s">
        <v>123</v>
      </c>
      <c r="P79" s="93" t="s">
        <v>124</v>
      </c>
      <c r="Q79" s="93" t="s">
        <v>125</v>
      </c>
      <c r="R79" s="93" t="s">
        <v>126</v>
      </c>
      <c r="S79" s="93" t="s">
        <v>127</v>
      </c>
      <c r="T79" s="94" t="s">
        <v>128</v>
      </c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</row>
    <row r="80" s="2" customFormat="1" ht="22.8" customHeight="1">
      <c r="A80" s="38"/>
      <c r="B80" s="39"/>
      <c r="C80" s="99" t="s">
        <v>129</v>
      </c>
      <c r="D80" s="40"/>
      <c r="E80" s="40"/>
      <c r="F80" s="40"/>
      <c r="G80" s="40"/>
      <c r="H80" s="40"/>
      <c r="I80" s="40"/>
      <c r="J80" s="184">
        <f>BK80</f>
        <v>0</v>
      </c>
      <c r="K80" s="40"/>
      <c r="L80" s="44"/>
      <c r="M80" s="95"/>
      <c r="N80" s="185"/>
      <c r="O80" s="96"/>
      <c r="P80" s="186">
        <f>P81</f>
        <v>0</v>
      </c>
      <c r="Q80" s="96"/>
      <c r="R80" s="186">
        <f>R81</f>
        <v>0</v>
      </c>
      <c r="S80" s="96"/>
      <c r="T80" s="187">
        <f>T81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17" t="s">
        <v>70</v>
      </c>
      <c r="AU80" s="17" t="s">
        <v>100</v>
      </c>
      <c r="BK80" s="188">
        <f>BK81</f>
        <v>0</v>
      </c>
    </row>
    <row r="81" s="12" customFormat="1" ht="25.92" customHeight="1">
      <c r="A81" s="12"/>
      <c r="B81" s="189"/>
      <c r="C81" s="190"/>
      <c r="D81" s="191" t="s">
        <v>70</v>
      </c>
      <c r="E81" s="192" t="s">
        <v>971</v>
      </c>
      <c r="F81" s="192" t="s">
        <v>857</v>
      </c>
      <c r="G81" s="190"/>
      <c r="H81" s="190"/>
      <c r="I81" s="193"/>
      <c r="J81" s="194">
        <f>BK81</f>
        <v>0</v>
      </c>
      <c r="K81" s="190"/>
      <c r="L81" s="195"/>
      <c r="M81" s="196"/>
      <c r="N81" s="197"/>
      <c r="O81" s="197"/>
      <c r="P81" s="198">
        <f>SUM(P82:P85)</f>
        <v>0</v>
      </c>
      <c r="Q81" s="197"/>
      <c r="R81" s="198">
        <f>SUM(R82:R85)</f>
        <v>0</v>
      </c>
      <c r="S81" s="197"/>
      <c r="T81" s="199">
        <f>SUM(T82:T85)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0" t="s">
        <v>79</v>
      </c>
      <c r="AT81" s="201" t="s">
        <v>70</v>
      </c>
      <c r="AU81" s="201" t="s">
        <v>71</v>
      </c>
      <c r="AY81" s="200" t="s">
        <v>132</v>
      </c>
      <c r="BK81" s="202">
        <f>SUM(BK82:BK85)</f>
        <v>0</v>
      </c>
    </row>
    <row r="82" s="2" customFormat="1" ht="21.75" customHeight="1">
      <c r="A82" s="38"/>
      <c r="B82" s="39"/>
      <c r="C82" s="205" t="s">
        <v>79</v>
      </c>
      <c r="D82" s="205" t="s">
        <v>135</v>
      </c>
      <c r="E82" s="206" t="s">
        <v>972</v>
      </c>
      <c r="F82" s="207" t="s">
        <v>973</v>
      </c>
      <c r="G82" s="208" t="s">
        <v>341</v>
      </c>
      <c r="H82" s="209">
        <v>1</v>
      </c>
      <c r="I82" s="210"/>
      <c r="J82" s="211">
        <f>ROUND(I82*H82,2)</f>
        <v>0</v>
      </c>
      <c r="K82" s="212"/>
      <c r="L82" s="44"/>
      <c r="M82" s="213" t="s">
        <v>19</v>
      </c>
      <c r="N82" s="214" t="s">
        <v>42</v>
      </c>
      <c r="O82" s="84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17" t="s">
        <v>139</v>
      </c>
      <c r="AT82" s="217" t="s">
        <v>135</v>
      </c>
      <c r="AU82" s="217" t="s">
        <v>79</v>
      </c>
      <c r="AY82" s="17" t="s">
        <v>132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7" t="s">
        <v>79</v>
      </c>
      <c r="BK82" s="218">
        <f>ROUND(I82*H82,2)</f>
        <v>0</v>
      </c>
      <c r="BL82" s="17" t="s">
        <v>139</v>
      </c>
      <c r="BM82" s="217" t="s">
        <v>974</v>
      </c>
    </row>
    <row r="83" s="2" customFormat="1" ht="21.75" customHeight="1">
      <c r="A83" s="38"/>
      <c r="B83" s="39"/>
      <c r="C83" s="205" t="s">
        <v>81</v>
      </c>
      <c r="D83" s="205" t="s">
        <v>135</v>
      </c>
      <c r="E83" s="206" t="s">
        <v>975</v>
      </c>
      <c r="F83" s="207" t="s">
        <v>976</v>
      </c>
      <c r="G83" s="208" t="s">
        <v>341</v>
      </c>
      <c r="H83" s="209">
        <v>1</v>
      </c>
      <c r="I83" s="210"/>
      <c r="J83" s="211">
        <f>ROUND(I83*H83,2)</f>
        <v>0</v>
      </c>
      <c r="K83" s="212"/>
      <c r="L83" s="44"/>
      <c r="M83" s="213" t="s">
        <v>19</v>
      </c>
      <c r="N83" s="214" t="s">
        <v>42</v>
      </c>
      <c r="O83" s="84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217" t="s">
        <v>139</v>
      </c>
      <c r="AT83" s="217" t="s">
        <v>135</v>
      </c>
      <c r="AU83" s="217" t="s">
        <v>79</v>
      </c>
      <c r="AY83" s="17" t="s">
        <v>132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7" t="s">
        <v>79</v>
      </c>
      <c r="BK83" s="218">
        <f>ROUND(I83*H83,2)</f>
        <v>0</v>
      </c>
      <c r="BL83" s="17" t="s">
        <v>139</v>
      </c>
      <c r="BM83" s="217" t="s">
        <v>977</v>
      </c>
    </row>
    <row r="84" s="2" customFormat="1" ht="33" customHeight="1">
      <c r="A84" s="38"/>
      <c r="B84" s="39"/>
      <c r="C84" s="205" t="s">
        <v>133</v>
      </c>
      <c r="D84" s="205" t="s">
        <v>135</v>
      </c>
      <c r="E84" s="206" t="s">
        <v>978</v>
      </c>
      <c r="F84" s="207" t="s">
        <v>979</v>
      </c>
      <c r="G84" s="208" t="s">
        <v>341</v>
      </c>
      <c r="H84" s="209">
        <v>1</v>
      </c>
      <c r="I84" s="210"/>
      <c r="J84" s="211">
        <f>ROUND(I84*H84,2)</f>
        <v>0</v>
      </c>
      <c r="K84" s="212"/>
      <c r="L84" s="44"/>
      <c r="M84" s="213" t="s">
        <v>19</v>
      </c>
      <c r="N84" s="214" t="s">
        <v>42</v>
      </c>
      <c r="O84" s="84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7" t="s">
        <v>139</v>
      </c>
      <c r="AT84" s="217" t="s">
        <v>135</v>
      </c>
      <c r="AU84" s="217" t="s">
        <v>79</v>
      </c>
      <c r="AY84" s="17" t="s">
        <v>132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7" t="s">
        <v>79</v>
      </c>
      <c r="BK84" s="218">
        <f>ROUND(I84*H84,2)</f>
        <v>0</v>
      </c>
      <c r="BL84" s="17" t="s">
        <v>139</v>
      </c>
      <c r="BM84" s="217" t="s">
        <v>980</v>
      </c>
    </row>
    <row r="85" s="2" customFormat="1" ht="16.5" customHeight="1">
      <c r="A85" s="38"/>
      <c r="B85" s="39"/>
      <c r="C85" s="205" t="s">
        <v>139</v>
      </c>
      <c r="D85" s="205" t="s">
        <v>135</v>
      </c>
      <c r="E85" s="206" t="s">
        <v>981</v>
      </c>
      <c r="F85" s="207" t="s">
        <v>982</v>
      </c>
      <c r="G85" s="208" t="s">
        <v>341</v>
      </c>
      <c r="H85" s="209">
        <v>1</v>
      </c>
      <c r="I85" s="210"/>
      <c r="J85" s="211">
        <f>ROUND(I85*H85,2)</f>
        <v>0</v>
      </c>
      <c r="K85" s="212"/>
      <c r="L85" s="44"/>
      <c r="M85" s="263" t="s">
        <v>19</v>
      </c>
      <c r="N85" s="264" t="s">
        <v>42</v>
      </c>
      <c r="O85" s="265"/>
      <c r="P85" s="266">
        <f>O85*H85</f>
        <v>0</v>
      </c>
      <c r="Q85" s="266">
        <v>0</v>
      </c>
      <c r="R85" s="266">
        <f>Q85*H85</f>
        <v>0</v>
      </c>
      <c r="S85" s="266">
        <v>0</v>
      </c>
      <c r="T85" s="267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17" t="s">
        <v>139</v>
      </c>
      <c r="AT85" s="217" t="s">
        <v>135</v>
      </c>
      <c r="AU85" s="217" t="s">
        <v>79</v>
      </c>
      <c r="AY85" s="17" t="s">
        <v>132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7" t="s">
        <v>79</v>
      </c>
      <c r="BK85" s="218">
        <f>ROUND(I85*H85,2)</f>
        <v>0</v>
      </c>
      <c r="BL85" s="17" t="s">
        <v>139</v>
      </c>
      <c r="BM85" s="217" t="s">
        <v>983</v>
      </c>
    </row>
    <row r="86" s="2" customFormat="1" ht="6.96" customHeight="1">
      <c r="A86" s="38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44"/>
      <c r="M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</sheetData>
  <sheetProtection sheet="1" autoFilter="0" formatColumns="0" formatRows="0" objects="1" scenarios="1" spinCount="100000" saltValue="KvFqLwYgqOfNColbHAvZZ9P6kNf2xFvULXldEYbvckCR79JCkIuUrlJjLjaDIoBrosrIHFp7Gcfh1+NSi/xfHA==" hashValue="xZGAbBdqLAR0/oy7yYIQ56M8XX0K8O/8F0/KTk2Rf5MCaQeMtF/ZzRx+0E7ZW9ac2bHvF54deaGwZoq+2icx+A==" algorithmName="SHA-512" password="CC35"/>
  <autoFilter ref="C79:K85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DESKTOP-25MFG0R\Radek</dc:creator>
  <cp:lastModifiedBy>DESKTOP-25MFG0R\Radek</cp:lastModifiedBy>
  <dcterms:created xsi:type="dcterms:W3CDTF">2025-03-11T10:44:06Z</dcterms:created>
  <dcterms:modified xsi:type="dcterms:W3CDTF">2025-03-11T10:44:13Z</dcterms:modified>
</cp:coreProperties>
</file>